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codeName="ThisWorkbook"/>
  <workbookProtection lockStructure="1" workbookAlgorithmName="SHA-512" workbookHashValue="hl1gDk11XJyc3K+A0WkLI1nvf1nseR2wM0vqmn6LEE5C8Cyugu+b/alHJWKWOL63XW7DRAjyrHKsKsirlYybAQ==" workbookSaltValue="Tru2v1WgVn88h3VnXWMzTA==" workbookSpinCount="100000"/>
  <bookViews>
    <workbookView visibility="visible" minimized="0" showHorizontalScroll="1" showVerticalScroll="1" showSheetTabs="1" xWindow="-110" yWindow="-110" windowWidth="19420" windowHeight="11620" tabRatio="833" firstSheet="0" activeTab="0" autoFilterDateGrouping="1"/>
  </bookViews>
  <sheets>
    <sheet xmlns:r="http://schemas.openxmlformats.org/officeDocument/2006/relationships" name="Conoce la herramienta. Paso 1" sheetId="1" state="visible" r:id="rId1"/>
    <sheet xmlns:r="http://schemas.openxmlformats.org/officeDocument/2006/relationships" name="Paso 2. Empleados t. completo" sheetId="2" state="visible" r:id="rId2"/>
    <sheet xmlns:r="http://schemas.openxmlformats.org/officeDocument/2006/relationships" name="P3. Calculadora - empleados" sheetId="3" state="visible" r:id="rId3"/>
    <sheet xmlns:r="http://schemas.openxmlformats.org/officeDocument/2006/relationships" name="P4. Educación - Empleados" sheetId="4" state="visible" r:id="rId4"/>
    <sheet xmlns:r="http://schemas.openxmlformats.org/officeDocument/2006/relationships" name="P5. Vivienda - empleados" sheetId="5" state="visible" r:id="rId5"/>
    <sheet xmlns:r="http://schemas.openxmlformats.org/officeDocument/2006/relationships" name="Paso 2. Empleados por días" sheetId="6" state="visible" r:id="rId6"/>
    <sheet xmlns:r="http://schemas.openxmlformats.org/officeDocument/2006/relationships" name="P3. Calculadora- E. por días" sheetId="7" state="visible" r:id="rId7"/>
  </sheets>
  <definedNames/>
  <calcPr calcId="191029" fullCalcOnLoad="1"/>
</workbook>
</file>

<file path=xl/styles.xml><?xml version="1.0" encoding="utf-8"?>
<styleSheet xmlns="http://schemas.openxmlformats.org/spreadsheetml/2006/main">
  <numFmts count="2">
    <numFmt numFmtId="164" formatCode="_-&quot;$&quot;\ * #,##0_-;\-&quot;$&quot;\ * #,##0_-;_-&quot;$&quot;\ * &quot;-&quot;??_-;_-@_-"/>
    <numFmt numFmtId="165" formatCode="0.0%"/>
  </numFmts>
  <fonts count="32">
    <font>
      <name val="Calibri"/>
      <family val="2"/>
      <color theme="1"/>
      <sz val="11"/>
      <scheme val="minor"/>
    </font>
    <font>
      <name val="Calibri"/>
      <family val="2"/>
      <color theme="1"/>
      <sz val="11"/>
      <scheme val="minor"/>
    </font>
    <font>
      <name val="Franklin Gothic Book"/>
      <family val="2"/>
      <color theme="1"/>
      <sz val="12"/>
    </font>
    <font>
      <name val="Franklin Gothic Book"/>
      <family val="2"/>
      <b val="1"/>
      <color theme="1"/>
      <sz val="12"/>
    </font>
    <font>
      <name val="Franklin Gothic Book"/>
      <family val="2"/>
      <b val="1"/>
      <sz val="14"/>
    </font>
    <font>
      <name val="Franklin Gothic Book"/>
      <family val="2"/>
      <b val="1"/>
      <color theme="0"/>
      <sz val="12"/>
    </font>
    <font>
      <name val="Franklin Gothic Book"/>
      <family val="2"/>
      <color theme="1"/>
      <sz val="11"/>
    </font>
    <font>
      <name val="Franklin Gothic Book"/>
      <family val="2"/>
      <color theme="1" tint="0.0499893185216834"/>
      <sz val="11"/>
    </font>
    <font>
      <name val="Franklin Gothic Book"/>
      <family val="2"/>
      <b val="1"/>
      <color theme="1" tint="0.0499893185216834"/>
      <sz val="11"/>
    </font>
    <font>
      <name val="Franklin Gothic Book"/>
      <family val="2"/>
      <b val="1"/>
      <color theme="1"/>
      <sz val="11"/>
    </font>
    <font>
      <name val="Franklin Gothic Book"/>
      <family val="2"/>
      <sz val="11"/>
    </font>
    <font>
      <name val="Franklin Gothic Book"/>
      <family val="2"/>
      <b val="1"/>
      <color rgb="FFFFCC00"/>
      <sz val="11"/>
    </font>
    <font>
      <name val="Franklin Gothic Book"/>
      <family val="2"/>
      <color theme="1"/>
      <sz val="8"/>
    </font>
    <font>
      <name val="Franklin Gothic Book"/>
      <family val="2"/>
      <b val="1"/>
      <color theme="1"/>
      <sz val="8"/>
    </font>
    <font>
      <name val="Calibri"/>
      <family val="2"/>
      <color theme="10"/>
      <sz val="11"/>
      <u val="single"/>
      <scheme val="minor"/>
    </font>
    <font>
      <name val="Franklin Gothic Book"/>
      <family val="2"/>
      <color theme="0"/>
      <sz val="11"/>
    </font>
    <font>
      <name val="Franklin Gothic Book"/>
      <family val="2"/>
      <b val="1"/>
      <sz val="11"/>
    </font>
    <font>
      <name val="Franklin Gothic Book"/>
      <family val="2"/>
      <b val="1"/>
      <color theme="0"/>
      <sz val="11"/>
    </font>
    <font>
      <name val="Segoe UI"/>
      <family val="2"/>
      <color rgb="FF374151"/>
      <sz val="8"/>
    </font>
    <font>
      <name val="Franklin Gothic Book"/>
      <family val="2"/>
      <sz val="10"/>
    </font>
    <font>
      <name val="Franklin Gothic Book"/>
      <family val="2"/>
      <b val="1"/>
      <color theme="0"/>
      <sz val="10"/>
    </font>
    <font>
      <name val="Franklin Gothic Book"/>
      <family val="2"/>
      <color theme="5"/>
      <sz val="11"/>
    </font>
    <font>
      <name val="Franklin Gothic Book"/>
      <family val="2"/>
      <color rgb="FFFF9933"/>
      <sz val="8"/>
    </font>
    <font>
      <name val="Franklin Gothic Book"/>
      <family val="2"/>
      <b val="1"/>
      <color rgb="FFFF9900"/>
      <sz val="8"/>
    </font>
    <font>
      <name val="Franklin Gothic Book"/>
      <family val="2"/>
      <b val="1"/>
      <color theme="1" tint="0.0499893185216834"/>
      <sz val="11"/>
      <u val="single"/>
    </font>
    <font>
      <name val="Franklin Gothic Book"/>
      <family val="2"/>
      <color theme="0"/>
      <sz val="8"/>
    </font>
    <font>
      <name val="Franklin Gothic Book"/>
      <family val="2"/>
      <b val="1"/>
      <color rgb="FFFFCC00"/>
      <sz val="12"/>
    </font>
    <font>
      <name val="Franklin Gothic Book"/>
      <family val="2"/>
      <b val="1"/>
      <sz val="10"/>
    </font>
    <font>
      <name val="Franklin Gothic Book"/>
      <family val="2"/>
      <b val="1"/>
      <color theme="7" tint="-0.249977111117893"/>
      <sz val="10"/>
    </font>
    <font>
      <name val="Franklin Gothic Book"/>
      <family val="2"/>
      <sz val="12"/>
    </font>
    <font>
      <name val="Franklin Gothic Book"/>
      <family val="2"/>
      <b val="1"/>
      <sz val="12"/>
    </font>
    <font>
      <name val="Franklin Gothic Book"/>
      <family val="2"/>
      <b val="1"/>
      <color theme="1"/>
      <sz val="16"/>
    </font>
  </fonts>
  <fills count="11">
    <fill>
      <patternFill/>
    </fill>
    <fill>
      <patternFill patternType="gray125"/>
    </fill>
    <fill>
      <patternFill patternType="solid">
        <fgColor rgb="FFFF9900"/>
        <bgColor indexed="64"/>
      </patternFill>
    </fill>
    <fill>
      <patternFill patternType="solid">
        <fgColor theme="0"/>
        <bgColor indexed="64"/>
      </patternFill>
    </fill>
    <fill>
      <patternFill patternType="solid">
        <fgColor rgb="FFFFCC00"/>
        <bgColor indexed="64"/>
      </patternFill>
    </fill>
    <fill>
      <patternFill patternType="solid">
        <fgColor theme="7" tint="0.7999816888943144"/>
        <bgColor indexed="64"/>
      </patternFill>
    </fill>
    <fill>
      <patternFill patternType="solid">
        <fgColor theme="9"/>
        <bgColor indexed="64"/>
      </patternFill>
    </fill>
    <fill>
      <patternFill patternType="solid">
        <fgColor rgb="FFFF9933"/>
        <bgColor indexed="64"/>
      </patternFill>
    </fill>
    <fill>
      <patternFill patternType="solid">
        <fgColor rgb="FF00B0F0"/>
        <bgColor indexed="64"/>
      </patternFill>
    </fill>
    <fill>
      <patternFill patternType="solid">
        <fgColor theme="7" tint="0.3999755851924192"/>
        <bgColor indexed="64"/>
      </patternFill>
    </fill>
    <fill>
      <patternFill patternType="solid">
        <fgColor theme="6" tint="0.7999816888943144"/>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1" fillId="0" borderId="0"/>
    <xf numFmtId="44" fontId="1" fillId="0" borderId="0"/>
    <xf numFmtId="9" fontId="1" fillId="0" borderId="0"/>
    <xf numFmtId="0" fontId="14" fillId="0" borderId="0"/>
  </cellStyleXfs>
  <cellXfs count="236">
    <xf numFmtId="0" fontId="0" fillId="0" borderId="0" pivotButton="0" quotePrefix="0" xfId="0"/>
    <xf numFmtId="0" fontId="2" fillId="0" borderId="0" pivotButton="0" quotePrefix="0" xfId="0"/>
    <xf numFmtId="0" fontId="3" fillId="0" borderId="0" applyAlignment="1" pivotButton="0" quotePrefix="0" xfId="0">
      <alignment horizontal="center" vertical="center"/>
    </xf>
    <xf numFmtId="0" fontId="2" fillId="0" borderId="0" applyAlignment="1" pivotButton="0" quotePrefix="0" xfId="0">
      <alignment vertical="center"/>
    </xf>
    <xf numFmtId="0" fontId="2" fillId="4" borderId="1" pivotButton="0" quotePrefix="0" xfId="0"/>
    <xf numFmtId="0" fontId="3" fillId="4" borderId="2" applyAlignment="1" pivotButton="0" quotePrefix="0" xfId="0">
      <alignment horizontal="center" vertical="center"/>
    </xf>
    <xf numFmtId="0" fontId="2" fillId="4" borderId="2" pivotButton="0" quotePrefix="0" xfId="0"/>
    <xf numFmtId="0" fontId="2" fillId="4" borderId="2" applyAlignment="1" pivotButton="0" quotePrefix="0" xfId="0">
      <alignment vertical="center"/>
    </xf>
    <xf numFmtId="0" fontId="2" fillId="4" borderId="3" pivotButton="0" quotePrefix="0" xfId="0"/>
    <xf numFmtId="0" fontId="2" fillId="4" borderId="7" pivotButton="0" quotePrefix="0" xfId="0"/>
    <xf numFmtId="0" fontId="2" fillId="0" borderId="0" applyAlignment="1" pivotButton="0" quotePrefix="0" xfId="0">
      <alignment vertical="center" wrapText="1"/>
    </xf>
    <xf numFmtId="0" fontId="2" fillId="4" borderId="0" pivotButton="0" quotePrefix="0" xfId="0"/>
    <xf numFmtId="164" fontId="2" fillId="4" borderId="8" pivotButton="0" quotePrefix="0" xfId="1"/>
    <xf numFmtId="164" fontId="2" fillId="0" borderId="9" applyAlignment="1" applyProtection="1" pivotButton="0" quotePrefix="0" xfId="1">
      <alignment vertical="center"/>
      <protection locked="0" hidden="0"/>
    </xf>
    <xf numFmtId="0" fontId="2" fillId="4" borderId="8" pivotButton="0" quotePrefix="0" xfId="0"/>
    <xf numFmtId="0" fontId="2" fillId="4" borderId="4" pivotButton="0" quotePrefix="0" xfId="0"/>
    <xf numFmtId="0" fontId="2" fillId="4" borderId="5" applyAlignment="1" pivotButton="0" quotePrefix="0" xfId="0">
      <alignment horizontal="center" vertical="center" wrapText="1"/>
    </xf>
    <xf numFmtId="0" fontId="2" fillId="4" borderId="6" applyAlignment="1" pivotButton="0" quotePrefix="0" xfId="0">
      <alignment horizontal="center" vertical="center" wrapText="1"/>
    </xf>
    <xf numFmtId="0" fontId="2" fillId="0" borderId="0" applyAlignment="1" pivotButton="0" quotePrefix="0" xfId="0">
      <alignment horizontal="center" wrapText="1"/>
    </xf>
    <xf numFmtId="0" fontId="2" fillId="4" borderId="4" applyAlignment="1" pivotButton="0" quotePrefix="0" xfId="0">
      <alignment horizontal="center" vertical="center" wrapText="1"/>
    </xf>
    <xf numFmtId="164" fontId="2" fillId="4" borderId="5" applyAlignment="1" pivotButton="0" quotePrefix="0" xfId="1">
      <alignment horizontal="center" vertical="center"/>
    </xf>
    <xf numFmtId="0" fontId="2" fillId="4" borderId="6" pivotButton="0" quotePrefix="0" xfId="0"/>
    <xf numFmtId="0" fontId="2" fillId="0" borderId="0" applyAlignment="1" pivotButton="0" quotePrefix="0" xfId="0">
      <alignment horizontal="center" vertical="center" wrapText="1"/>
    </xf>
    <xf numFmtId="164" fontId="2" fillId="0" borderId="0" applyAlignment="1" pivotButton="0" quotePrefix="0" xfId="1">
      <alignment horizontal="center" vertical="center"/>
    </xf>
    <xf numFmtId="0" fontId="2" fillId="4" borderId="8" applyAlignment="1" pivotButton="0" quotePrefix="0" xfId="0">
      <alignment vertical="center"/>
    </xf>
    <xf numFmtId="0" fontId="2" fillId="4" borderId="5" applyAlignment="1" pivotButton="0" quotePrefix="0" xfId="0">
      <alignment horizontal="right" vertical="center"/>
    </xf>
    <xf numFmtId="0" fontId="2" fillId="4" borderId="6" applyAlignment="1" pivotButton="0" quotePrefix="0" xfId="0">
      <alignment vertical="center"/>
    </xf>
    <xf numFmtId="0" fontId="2" fillId="0" borderId="0" applyAlignment="1" pivotButton="0" quotePrefix="0" xfId="0">
      <alignment horizontal="right" vertical="center"/>
    </xf>
    <xf numFmtId="0" fontId="3" fillId="4" borderId="5" applyAlignment="1" pivotButton="0" quotePrefix="0" xfId="0">
      <alignment vertical="center"/>
    </xf>
    <xf numFmtId="0" fontId="2" fillId="0" borderId="0" applyAlignment="1" pivotButton="0" quotePrefix="0" xfId="0">
      <alignment wrapText="1"/>
    </xf>
    <xf numFmtId="164" fontId="2" fillId="0" borderId="0" applyAlignment="1" pivotButton="0" quotePrefix="0" xfId="1">
      <alignment horizontal="center" vertical="center" wrapText="1"/>
    </xf>
    <xf numFmtId="0" fontId="6" fillId="0" borderId="0" pivotButton="0" quotePrefix="0" xfId="0"/>
    <xf numFmtId="0" fontId="7" fillId="0" borderId="0" pivotButton="0" quotePrefix="0" xfId="0"/>
    <xf numFmtId="0" fontId="6" fillId="0" borderId="0" applyAlignment="1" pivotButton="0" quotePrefix="0" xfId="0">
      <alignment horizontal="right"/>
    </xf>
    <xf numFmtId="0" fontId="8" fillId="0" borderId="0" applyAlignment="1" pivotButton="0" quotePrefix="0" xfId="0">
      <alignment horizontal="center"/>
    </xf>
    <xf numFmtId="0" fontId="8" fillId="0" borderId="0" applyAlignment="1" pivotButton="0" quotePrefix="0" xfId="0">
      <alignment vertical="center" wrapText="1"/>
    </xf>
    <xf numFmtId="0" fontId="6" fillId="2" borderId="2" pivotButton="0" quotePrefix="0" xfId="0"/>
    <xf numFmtId="0" fontId="6" fillId="2" borderId="2" applyAlignment="1" pivotButton="0" quotePrefix="0" xfId="0">
      <alignment horizontal="right"/>
    </xf>
    <xf numFmtId="0" fontId="6" fillId="2" borderId="3" pivotButton="0" quotePrefix="0" xfId="0"/>
    <xf numFmtId="0" fontId="8" fillId="0" borderId="0" applyAlignment="1" pivotButton="0" quotePrefix="0" xfId="0">
      <alignment vertical="center"/>
    </xf>
    <xf numFmtId="0" fontId="6" fillId="2" borderId="0" pivotButton="0" quotePrefix="0" xfId="0"/>
    <xf numFmtId="0" fontId="6" fillId="2" borderId="8" pivotButton="0" quotePrefix="0" xfId="0"/>
    <xf numFmtId="0" fontId="6" fillId="2" borderId="5" pivotButton="0" quotePrefix="0" xfId="0"/>
    <xf numFmtId="0" fontId="6" fillId="2" borderId="5" applyAlignment="1" pivotButton="0" quotePrefix="0" xfId="0">
      <alignment horizontal="right"/>
    </xf>
    <xf numFmtId="0" fontId="6" fillId="2" borderId="6" pivotButton="0" quotePrefix="0" xfId="0"/>
    <xf numFmtId="3" fontId="6" fillId="2" borderId="5" applyAlignment="1" pivotButton="0" quotePrefix="0" xfId="0">
      <alignment horizontal="right"/>
    </xf>
    <xf numFmtId="14" fontId="6" fillId="2" borderId="5" applyAlignment="1" applyProtection="1" pivotButton="0" quotePrefix="0" xfId="0">
      <alignment horizontal="right" vertical="center"/>
      <protection locked="0" hidden="0"/>
    </xf>
    <xf numFmtId="14" fontId="6" fillId="0" borderId="0" applyAlignment="1" applyProtection="1" pivotButton="0" quotePrefix="0" xfId="0">
      <alignment horizontal="right" vertical="center"/>
      <protection locked="0" hidden="0"/>
    </xf>
    <xf numFmtId="0" fontId="10" fillId="0" borderId="0" applyAlignment="1" pivotButton="0" quotePrefix="0" xfId="0">
      <alignment vertical="center" wrapText="1"/>
    </xf>
    <xf numFmtId="0" fontId="6" fillId="0" borderId="0" applyAlignment="1" pivotButton="0" quotePrefix="0" xfId="0">
      <alignment vertical="center" wrapText="1"/>
    </xf>
    <xf numFmtId="0" fontId="6" fillId="2" borderId="5" applyAlignment="1" pivotButton="0" quotePrefix="0" xfId="0">
      <alignment horizontal="right" vertical="center"/>
    </xf>
    <xf numFmtId="0" fontId="8" fillId="0" borderId="0" applyAlignment="1" pivotButton="0" quotePrefix="0" xfId="0">
      <alignment horizontal="center" vertical="center"/>
    </xf>
    <xf numFmtId="0" fontId="6" fillId="0" borderId="0" applyAlignment="1" pivotButton="0" quotePrefix="0" xfId="0">
      <alignment horizontal="right" vertical="center"/>
    </xf>
    <xf numFmtId="0" fontId="6" fillId="0" borderId="0" applyAlignment="1" pivotButton="0" quotePrefix="0" xfId="0">
      <alignment horizontal="center" vertical="center" wrapText="1"/>
    </xf>
    <xf numFmtId="0" fontId="9" fillId="4" borderId="2" applyAlignment="1" pivotButton="0" quotePrefix="0" xfId="0">
      <alignment vertical="center"/>
    </xf>
    <xf numFmtId="0" fontId="11" fillId="4" borderId="2" applyAlignment="1" pivotButton="0" quotePrefix="0" xfId="0">
      <alignment vertical="center"/>
    </xf>
    <xf numFmtId="0" fontId="6" fillId="4" borderId="3" pivotButton="0" quotePrefix="0" xfId="0"/>
    <xf numFmtId="0" fontId="6" fillId="4" borderId="8" pivotButton="0" quotePrefix="0" xfId="0"/>
    <xf numFmtId="0" fontId="6" fillId="4" borderId="5" pivotButton="0" quotePrefix="0" xfId="0"/>
    <xf numFmtId="0" fontId="6" fillId="4" borderId="6" pivotButton="0" quotePrefix="0" xfId="0"/>
    <xf numFmtId="0" fontId="9" fillId="0" borderId="0" applyAlignment="1" pivotButton="0" quotePrefix="0" xfId="0">
      <alignment vertical="center"/>
    </xf>
    <xf numFmtId="0" fontId="9" fillId="0" borderId="0" applyAlignment="1" pivotButton="0" quotePrefix="0" xfId="0">
      <alignment horizontal="center" vertical="center" wrapText="1"/>
    </xf>
    <xf numFmtId="0" fontId="2" fillId="0" borderId="0" applyAlignment="1" pivotButton="0" quotePrefix="0" xfId="0">
      <alignment horizontal="center"/>
    </xf>
    <xf numFmtId="164" fontId="6" fillId="0" borderId="0" pivotButton="0" quotePrefix="0" xfId="0"/>
    <xf numFmtId="164" fontId="12" fillId="0" borderId="0" pivotButton="0" quotePrefix="0" xfId="0"/>
    <xf numFmtId="0" fontId="2" fillId="4" borderId="15" pivotButton="0" quotePrefix="0" xfId="0"/>
    <xf numFmtId="0" fontId="3" fillId="4" borderId="1" applyAlignment="1" pivotButton="0" quotePrefix="0" xfId="0">
      <alignment horizontal="center" vertical="center"/>
    </xf>
    <xf numFmtId="0" fontId="3" fillId="4" borderId="7" applyAlignment="1" pivotButton="0" quotePrefix="0" xfId="0">
      <alignment vertical="center"/>
    </xf>
    <xf numFmtId="0" fontId="3" fillId="4" borderId="4" applyAlignment="1" pivotButton="0" quotePrefix="0" xfId="0">
      <alignment vertical="center"/>
    </xf>
    <xf numFmtId="0" fontId="2" fillId="4" borderId="4" applyAlignment="1" pivotButton="0" quotePrefix="0" xfId="0">
      <alignment horizontal="center"/>
    </xf>
    <xf numFmtId="0" fontId="2" fillId="4" borderId="5" applyAlignment="1" pivotButton="0" quotePrefix="0" xfId="0">
      <alignment horizontal="center"/>
    </xf>
    <xf numFmtId="0" fontId="3" fillId="0" borderId="0" applyAlignment="1" pivotButton="0" quotePrefix="0" xfId="0">
      <alignment vertical="center"/>
    </xf>
    <xf numFmtId="164" fontId="2" fillId="0" borderId="0" applyAlignment="1" pivotButton="0" quotePrefix="0" xfId="1">
      <alignment horizontal="center"/>
    </xf>
    <xf numFmtId="0" fontId="2" fillId="4" borderId="4" applyAlignment="1" pivotButton="0" quotePrefix="0" xfId="0">
      <alignment horizontal="center" wrapText="1"/>
    </xf>
    <xf numFmtId="0" fontId="2" fillId="4" borderId="5" applyAlignment="1" pivotButton="0" quotePrefix="0" xfId="0">
      <alignment horizontal="center" wrapText="1"/>
    </xf>
    <xf numFmtId="0" fontId="2" fillId="3" borderId="0" pivotButton="0" quotePrefix="0" xfId="0"/>
    <xf numFmtId="164" fontId="2" fillId="0" borderId="0" applyAlignment="1" pivotButton="0" quotePrefix="0" xfId="1">
      <alignment horizontal="center" vertical="center"/>
    </xf>
    <xf numFmtId="0" fontId="4" fillId="0" borderId="0" applyAlignment="1" pivotButton="0" quotePrefix="0" xfId="0">
      <alignment horizontal="center" vertical="center"/>
    </xf>
    <xf numFmtId="0" fontId="5" fillId="0" borderId="0" applyAlignment="1" pivotButton="0" quotePrefix="0" xfId="0">
      <alignment horizontal="center" vertical="center"/>
    </xf>
    <xf numFmtId="164" fontId="2" fillId="0" borderId="0" applyAlignment="1" pivotButton="0" quotePrefix="0" xfId="0">
      <alignment horizontal="center" vertical="center"/>
    </xf>
    <xf numFmtId="164" fontId="2" fillId="0" borderId="0" applyAlignment="1" pivotButton="0" quotePrefix="0" xfId="0">
      <alignment vertical="center"/>
    </xf>
    <xf numFmtId="165" fontId="5" fillId="6" borderId="0" applyAlignment="1" pivotButton="0" quotePrefix="0" xfId="2">
      <alignment horizontal="center" vertical="center"/>
    </xf>
    <xf numFmtId="0" fontId="15" fillId="0" borderId="0" pivotButton="0" quotePrefix="0" xfId="0"/>
    <xf numFmtId="0" fontId="9" fillId="0" borderId="9" applyAlignment="1" pivotButton="0" quotePrefix="0" xfId="0">
      <alignment horizontal="center"/>
    </xf>
    <xf numFmtId="164" fontId="9" fillId="0" borderId="9" applyAlignment="1" applyProtection="1" pivotButton="0" quotePrefix="0" xfId="1">
      <alignment horizontal="center" vertical="center"/>
      <protection locked="1" hidden="1"/>
    </xf>
    <xf numFmtId="1" fontId="9" fillId="3" borderId="9" applyAlignment="1" applyProtection="1" pivotButton="0" quotePrefix="0" xfId="0">
      <alignment horizontal="center" vertical="center"/>
      <protection locked="0" hidden="0"/>
    </xf>
    <xf numFmtId="0" fontId="16" fillId="0" borderId="9" applyAlignment="1" pivotButton="0" quotePrefix="0" xfId="0">
      <alignment horizontal="center" vertical="center" wrapText="1"/>
    </xf>
    <xf numFmtId="0" fontId="6" fillId="7" borderId="2" applyAlignment="1" pivotButton="0" quotePrefix="0" xfId="0">
      <alignment horizontal="right"/>
    </xf>
    <xf numFmtId="1" fontId="9" fillId="7" borderId="0" applyAlignment="1" applyProtection="1" pivotButton="0" quotePrefix="0" xfId="0">
      <alignment horizontal="center" vertical="center"/>
      <protection locked="0" hidden="0"/>
    </xf>
    <xf numFmtId="0" fontId="6" fillId="7" borderId="5" applyAlignment="1" pivotButton="0" quotePrefix="0" xfId="0">
      <alignment horizontal="right"/>
    </xf>
    <xf numFmtId="0" fontId="16" fillId="7" borderId="0" applyAlignment="1" pivotButton="0" quotePrefix="0" xfId="0">
      <alignment horizontal="center" vertical="center" wrapText="1"/>
    </xf>
    <xf numFmtId="0" fontId="3" fillId="4" borderId="2" applyAlignment="1" pivotButton="0" quotePrefix="0" xfId="0">
      <alignment vertical="center"/>
    </xf>
    <xf numFmtId="0" fontId="3" fillId="4" borderId="0" applyAlignment="1" pivotButton="0" quotePrefix="0" xfId="0">
      <alignment vertical="center"/>
    </xf>
    <xf numFmtId="0" fontId="12" fillId="0" borderId="7" applyAlignment="1" pivotButton="0" quotePrefix="0" xfId="0">
      <alignment vertical="top" wrapText="1"/>
    </xf>
    <xf numFmtId="0" fontId="12" fillId="0" borderId="7" applyAlignment="1" pivotButton="0" quotePrefix="0" xfId="0">
      <alignment vertical="center" wrapText="1"/>
    </xf>
    <xf numFmtId="0" fontId="3" fillId="4" borderId="2" applyAlignment="1" pivotButton="0" quotePrefix="0" xfId="0">
      <alignment vertical="center" wrapText="1"/>
    </xf>
    <xf numFmtId="0" fontId="3" fillId="4" borderId="0" applyAlignment="1" pivotButton="0" quotePrefix="0" xfId="0">
      <alignment vertical="center" wrapText="1"/>
    </xf>
    <xf numFmtId="0" fontId="3" fillId="4" borderId="4" applyAlignment="1" pivotButton="0" quotePrefix="0" xfId="0">
      <alignment vertical="center" wrapText="1"/>
    </xf>
    <xf numFmtId="0" fontId="3" fillId="4" borderId="5" applyAlignment="1" pivotButton="0" quotePrefix="0" xfId="0">
      <alignment vertical="center" wrapText="1"/>
    </xf>
    <xf numFmtId="164" fontId="9" fillId="0" borderId="9" applyAlignment="1" applyProtection="1" pivotButton="0" quotePrefix="0" xfId="1">
      <alignment vertical="center"/>
      <protection locked="1" hidden="1"/>
    </xf>
    <xf numFmtId="0" fontId="18" fillId="0" borderId="0" applyAlignment="1" pivotButton="0" quotePrefix="0" xfId="0">
      <alignment vertical="center" wrapText="1"/>
    </xf>
    <xf numFmtId="0" fontId="2" fillId="3" borderId="9" applyAlignment="1" applyProtection="1" pivotButton="0" quotePrefix="0" xfId="0">
      <alignment horizontal="center" vertical="center"/>
      <protection locked="0" hidden="0"/>
    </xf>
    <xf numFmtId="0" fontId="19" fillId="0" borderId="0" applyAlignment="1" pivotButton="0" quotePrefix="0" xfId="0">
      <alignment horizontal="center" vertical="center" wrapText="1"/>
    </xf>
    <xf numFmtId="0" fontId="6" fillId="0" borderId="0" applyAlignment="1" pivotButton="0" quotePrefix="0" xfId="0">
      <alignment vertical="center"/>
    </xf>
    <xf numFmtId="0" fontId="6" fillId="4" borderId="5" applyAlignment="1" pivotButton="0" quotePrefix="0" xfId="0">
      <alignment vertical="center"/>
    </xf>
    <xf numFmtId="0" fontId="6" fillId="2" borderId="5" applyAlignment="1" pivotButton="0" quotePrefix="0" xfId="0">
      <alignment horizontal="center"/>
    </xf>
    <xf numFmtId="164" fontId="9" fillId="3" borderId="9" applyAlignment="1" applyProtection="1" pivotButton="0" quotePrefix="0" xfId="1">
      <alignment horizontal="center" vertical="center"/>
      <protection locked="0" hidden="0"/>
    </xf>
    <xf numFmtId="164" fontId="9" fillId="0" borderId="9" applyAlignment="1" pivotButton="0" quotePrefix="0" xfId="1">
      <alignment horizontal="center" vertical="center"/>
    </xf>
    <xf numFmtId="0" fontId="6" fillId="2" borderId="2" applyAlignment="1" pivotButton="0" quotePrefix="0" xfId="0">
      <alignment horizontal="center"/>
    </xf>
    <xf numFmtId="14" fontId="6" fillId="2" borderId="5" applyAlignment="1" applyProtection="1" pivotButton="0" quotePrefix="0" xfId="0">
      <alignment horizontal="center" vertical="center"/>
      <protection locked="0" hidden="0"/>
    </xf>
    <xf numFmtId="0" fontId="21" fillId="0" borderId="0" pivotButton="0" quotePrefix="0" xfId="0"/>
    <xf numFmtId="0" fontId="15" fillId="0" borderId="0" applyAlignment="1" pivotButton="0" quotePrefix="0" xfId="0">
      <alignment horizontal="left"/>
    </xf>
    <xf numFmtId="164" fontId="15" fillId="0" borderId="0" applyAlignment="1" pivotButton="0" quotePrefix="0" xfId="1">
      <alignment horizontal="left" vertical="center"/>
    </xf>
    <xf numFmtId="0" fontId="15" fillId="0" borderId="0" applyAlignment="1" pivotButton="0" quotePrefix="0" xfId="0">
      <alignment horizontal="right" vertical="center"/>
    </xf>
    <xf numFmtId="0" fontId="15" fillId="0" borderId="0" applyAlignment="1" pivotButton="0" quotePrefix="0" xfId="0">
      <alignment vertical="center"/>
    </xf>
    <xf numFmtId="164" fontId="15" fillId="0" borderId="0" applyAlignment="1" pivotButton="0" quotePrefix="0" xfId="0">
      <alignment vertical="center"/>
    </xf>
    <xf numFmtId="0" fontId="8" fillId="7" borderId="3" applyAlignment="1" pivotButton="0" quotePrefix="0" xfId="0">
      <alignment vertical="center" wrapText="1"/>
    </xf>
    <xf numFmtId="0" fontId="8" fillId="7" borderId="8" applyAlignment="1" pivotButton="0" quotePrefix="0" xfId="0">
      <alignment vertical="center" wrapText="1"/>
    </xf>
    <xf numFmtId="0" fontId="8" fillId="7" borderId="6" applyAlignment="1" pivotButton="0" quotePrefix="0" xfId="0">
      <alignment vertical="center" wrapText="1"/>
    </xf>
    <xf numFmtId="0" fontId="6" fillId="7" borderId="3" applyAlignment="1" pivotButton="0" quotePrefix="0" xfId="0">
      <alignment horizontal="right"/>
    </xf>
    <xf numFmtId="0" fontId="16" fillId="7" borderId="8" applyAlignment="1" pivotButton="0" quotePrefix="0" xfId="0">
      <alignment horizontal="center" vertical="center" wrapText="1"/>
    </xf>
    <xf numFmtId="0" fontId="6" fillId="2" borderId="6" applyAlignment="1" pivotButton="0" quotePrefix="0" xfId="0">
      <alignment horizontal="right" vertical="center"/>
    </xf>
    <xf numFmtId="14" fontId="9" fillId="3" borderId="9" applyAlignment="1" applyProtection="1" pivotButton="0" quotePrefix="0" xfId="0">
      <alignment horizontal="center" vertical="center"/>
      <protection locked="0" hidden="0"/>
    </xf>
    <xf numFmtId="0" fontId="6" fillId="2" borderId="5" applyAlignment="1" pivotButton="0" quotePrefix="0" xfId="0">
      <alignment horizontal="center" vertical="center"/>
    </xf>
    <xf numFmtId="3" fontId="6" fillId="2" borderId="5" applyAlignment="1" pivotButton="0" quotePrefix="0" xfId="0">
      <alignment horizontal="center"/>
    </xf>
    <xf numFmtId="0" fontId="22" fillId="2" borderId="2" applyAlignment="1" pivotButton="0" quotePrefix="0" xfId="0">
      <alignment horizontal="center"/>
    </xf>
    <xf numFmtId="0" fontId="6" fillId="4" borderId="0" pivotButton="0" quotePrefix="0" xfId="0"/>
    <xf numFmtId="0" fontId="26" fillId="4" borderId="2" applyAlignment="1" pivotButton="0" quotePrefix="0" xfId="0">
      <alignment horizontal="center" vertical="center"/>
    </xf>
    <xf numFmtId="164" fontId="2" fillId="4" borderId="0" applyAlignment="1" pivotButton="0" quotePrefix="0" xfId="1">
      <alignment vertical="center" wrapText="1"/>
    </xf>
    <xf numFmtId="0" fontId="3" fillId="4" borderId="7" applyAlignment="1" pivotButton="0" quotePrefix="0" xfId="0">
      <alignment horizontal="center"/>
    </xf>
    <xf numFmtId="0" fontId="3" fillId="4" borderId="0" applyAlignment="1" pivotButton="0" quotePrefix="0" xfId="0">
      <alignment horizontal="center"/>
    </xf>
    <xf numFmtId="164" fontId="2" fillId="3" borderId="9" applyAlignment="1" applyProtection="1" pivotButton="0" quotePrefix="0" xfId="1">
      <alignment vertical="center"/>
      <protection locked="0" hidden="0"/>
    </xf>
    <xf numFmtId="0" fontId="3" fillId="0" borderId="0" applyAlignment="1" pivotButton="0" quotePrefix="0" xfId="0">
      <alignment vertical="center" wrapText="1"/>
    </xf>
    <xf numFmtId="0" fontId="7" fillId="10" borderId="0" pivotButton="0" quotePrefix="0" xfId="0"/>
    <xf numFmtId="0" fontId="6" fillId="10" borderId="0" pivotButton="0" quotePrefix="0" xfId="0"/>
    <xf numFmtId="0" fontId="6" fillId="10" borderId="0" applyAlignment="1" pivotButton="0" quotePrefix="0" xfId="0">
      <alignment horizontal="center"/>
    </xf>
    <xf numFmtId="0" fontId="8" fillId="10" borderId="0" applyAlignment="1" pivotButton="0" quotePrefix="0" xfId="0">
      <alignment vertical="center" wrapText="1"/>
    </xf>
    <xf numFmtId="0" fontId="8" fillId="10" borderId="0" applyAlignment="1" pivotButton="0" quotePrefix="0" xfId="0">
      <alignment vertical="center"/>
    </xf>
    <xf numFmtId="14" fontId="6" fillId="10" borderId="0" applyAlignment="1" applyProtection="1" pivotButton="0" quotePrefix="0" xfId="0">
      <alignment horizontal="center" vertical="center"/>
      <protection locked="0" hidden="0"/>
    </xf>
    <xf numFmtId="14" fontId="6" fillId="10" borderId="0" applyAlignment="1" applyProtection="1" pivotButton="0" quotePrefix="0" xfId="0">
      <alignment horizontal="right" vertical="center"/>
      <protection locked="0" hidden="0"/>
    </xf>
    <xf numFmtId="0" fontId="25" fillId="10" borderId="0" applyAlignment="1" pivotButton="0" quotePrefix="0" xfId="0">
      <alignment horizontal="center" vertical="center"/>
    </xf>
    <xf numFmtId="0" fontId="19" fillId="0" borderId="0" applyAlignment="1" pivotButton="0" quotePrefix="0" xfId="0">
      <alignment horizontal="center" vertical="center" wrapText="1"/>
    </xf>
    <xf numFmtId="0" fontId="20" fillId="4" borderId="0" applyAlignment="1" pivotButton="0" quotePrefix="0" xfId="0">
      <alignment horizontal="center" vertical="center" wrapText="1"/>
    </xf>
    <xf numFmtId="0" fontId="8" fillId="2" borderId="1" applyAlignment="1" pivotButton="0" quotePrefix="0" xfId="0">
      <alignment horizontal="center" vertical="center"/>
    </xf>
    <xf numFmtId="0" fontId="8" fillId="2" borderId="2" applyAlignment="1" pivotButton="0" quotePrefix="0" xfId="0">
      <alignment horizontal="center" vertical="center"/>
    </xf>
    <xf numFmtId="0" fontId="8" fillId="2" borderId="7" applyAlignment="1" pivotButton="0" quotePrefix="0" xfId="0">
      <alignment horizontal="center" vertical="center"/>
    </xf>
    <xf numFmtId="0" fontId="8" fillId="2" borderId="0" applyAlignment="1" pivotButton="0" quotePrefix="0" xfId="0">
      <alignment horizontal="center" vertical="center"/>
    </xf>
    <xf numFmtId="0" fontId="8" fillId="2" borderId="4" applyAlignment="1" pivotButton="0" quotePrefix="0" xfId="0">
      <alignment horizontal="center" vertical="center"/>
    </xf>
    <xf numFmtId="0" fontId="8" fillId="2" borderId="5" applyAlignment="1" pivotButton="0" quotePrefix="0" xfId="0">
      <alignment horizontal="center" vertical="center"/>
    </xf>
    <xf numFmtId="0" fontId="3" fillId="10" borderId="0" applyAlignment="1" pivotButton="0" quotePrefix="0" xfId="0">
      <alignment horizontal="center" vertical="center" wrapText="1"/>
    </xf>
    <xf numFmtId="0" fontId="8" fillId="0" borderId="10" applyAlignment="1" pivotButton="0" quotePrefix="0" xfId="0">
      <alignment horizontal="center" vertical="center" wrapText="1"/>
    </xf>
    <xf numFmtId="0" fontId="8" fillId="0" borderId="11" applyAlignment="1" pivotButton="0" quotePrefix="0" xfId="0">
      <alignment horizontal="center" vertical="center" wrapText="1"/>
    </xf>
    <xf numFmtId="0" fontId="8" fillId="0" borderId="12" applyAlignment="1" pivotButton="0" quotePrefix="0" xfId="0">
      <alignment horizontal="center" vertical="center" wrapText="1"/>
    </xf>
    <xf numFmtId="0" fontId="12" fillId="0" borderId="7" applyAlignment="1" pivotButton="0" quotePrefix="0" xfId="0">
      <alignment horizontal="center" vertical="center" wrapText="1"/>
    </xf>
    <xf numFmtId="0" fontId="12" fillId="0" borderId="0" applyAlignment="1" pivotButton="0" quotePrefix="0" xfId="0">
      <alignment horizontal="center" vertical="center" wrapText="1"/>
    </xf>
    <xf numFmtId="0" fontId="12" fillId="3" borderId="0" applyAlignment="1" pivotButton="0" quotePrefix="0" xfId="0">
      <alignment horizontal="left" vertical="center" wrapText="1"/>
    </xf>
    <xf numFmtId="0" fontId="17" fillId="0" borderId="0" applyAlignment="1" pivotButton="0" quotePrefix="0" xfId="0">
      <alignment horizontal="center" vertical="center" wrapText="1"/>
    </xf>
    <xf numFmtId="0" fontId="3" fillId="4" borderId="1" applyAlignment="1" pivotButton="0" quotePrefix="0" xfId="0">
      <alignment horizontal="center" vertical="center"/>
    </xf>
    <xf numFmtId="0" fontId="3" fillId="4" borderId="2" applyAlignment="1" pivotButton="0" quotePrefix="0" xfId="0">
      <alignment horizontal="center" vertical="center"/>
    </xf>
    <xf numFmtId="0" fontId="3" fillId="4" borderId="7" applyAlignment="1" pivotButton="0" quotePrefix="0" xfId="0">
      <alignment horizontal="center" vertical="center"/>
    </xf>
    <xf numFmtId="0" fontId="3" fillId="4" borderId="0" applyAlignment="1" pivotButton="0" quotePrefix="0" xfId="0">
      <alignment horizontal="center" vertical="center"/>
    </xf>
    <xf numFmtId="0" fontId="3" fillId="4" borderId="1" applyAlignment="1" pivotButton="0" quotePrefix="0" xfId="0">
      <alignment horizontal="center" vertical="center" wrapText="1"/>
    </xf>
    <xf numFmtId="0" fontId="3" fillId="4" borderId="2" applyAlignment="1" pivotButton="0" quotePrefix="0" xfId="0">
      <alignment horizontal="center" vertical="center" wrapText="1"/>
    </xf>
    <xf numFmtId="0" fontId="3" fillId="4" borderId="7" applyAlignment="1" pivotButton="0" quotePrefix="0" xfId="0">
      <alignment horizontal="center" vertical="center" wrapText="1"/>
    </xf>
    <xf numFmtId="0" fontId="3" fillId="4" borderId="0" applyAlignment="1" pivotButton="0" quotePrefix="0" xfId="0">
      <alignment horizontal="center" vertical="center" wrapText="1"/>
    </xf>
    <xf numFmtId="164" fontId="9" fillId="0" borderId="10" applyAlignment="1" applyProtection="1" pivotButton="0" quotePrefix="0" xfId="1">
      <alignment horizontal="center" vertical="center"/>
      <protection locked="1" hidden="1"/>
    </xf>
    <xf numFmtId="164" fontId="9" fillId="0" borderId="12" applyAlignment="1" applyProtection="1" pivotButton="0" quotePrefix="0" xfId="1">
      <alignment horizontal="center" vertical="center"/>
      <protection locked="1" hidden="1"/>
    </xf>
    <xf numFmtId="0" fontId="8" fillId="2" borderId="1" applyAlignment="1" pivotButton="0" quotePrefix="0" xfId="0">
      <alignment horizontal="center" vertical="center" wrapText="1"/>
    </xf>
    <xf numFmtId="0" fontId="8" fillId="2" borderId="7" applyAlignment="1" pivotButton="0" quotePrefix="0" xfId="0">
      <alignment horizontal="center" vertical="center" wrapText="1"/>
    </xf>
    <xf numFmtId="0" fontId="8" fillId="2" borderId="4" applyAlignment="1" pivotButton="0" quotePrefix="0" xfId="0">
      <alignment horizontal="center" vertical="center" wrapText="1"/>
    </xf>
    <xf numFmtId="3" fontId="9" fillId="3" borderId="10" applyAlignment="1" applyProtection="1" pivotButton="0" quotePrefix="0" xfId="0">
      <alignment horizontal="center" vertical="center"/>
      <protection locked="0" hidden="0"/>
    </xf>
    <xf numFmtId="3" fontId="9" fillId="3" borderId="12" applyAlignment="1" applyProtection="1" pivotButton="0" quotePrefix="0" xfId="0">
      <alignment horizontal="center" vertical="center"/>
      <protection locked="0" hidden="0"/>
    </xf>
    <xf numFmtId="164" fontId="9" fillId="3" borderId="10" applyAlignment="1" applyProtection="1" pivotButton="0" quotePrefix="0" xfId="1">
      <alignment horizontal="center" vertical="center"/>
      <protection locked="0" hidden="0"/>
    </xf>
    <xf numFmtId="164" fontId="9" fillId="3" borderId="12" applyAlignment="1" applyProtection="1" pivotButton="0" quotePrefix="0" xfId="1">
      <alignment horizontal="center" vertical="center"/>
      <protection locked="0" hidden="0"/>
    </xf>
    <xf numFmtId="0" fontId="8" fillId="2" borderId="2" applyAlignment="1" pivotButton="0" quotePrefix="0" xfId="0">
      <alignment horizontal="center" vertical="center" wrapText="1"/>
    </xf>
    <xf numFmtId="0" fontId="8" fillId="2" borderId="0" applyAlignment="1" pivotButton="0" quotePrefix="0" xfId="0">
      <alignment horizontal="center" vertical="center" wrapText="1"/>
    </xf>
    <xf numFmtId="0" fontId="8" fillId="2" borderId="5" applyAlignment="1" pivotButton="0" quotePrefix="0" xfId="0">
      <alignment horizontal="center" vertical="center" wrapText="1"/>
    </xf>
    <xf numFmtId="0" fontId="3" fillId="0" borderId="0" applyAlignment="1" pivotButton="0" quotePrefix="0" xfId="0">
      <alignment horizontal="center" vertical="center"/>
    </xf>
    <xf numFmtId="0" fontId="2" fillId="4" borderId="0" applyAlignment="1" pivotButton="0" quotePrefix="0" xfId="0">
      <alignment horizontal="center" vertical="center" wrapText="1"/>
    </xf>
    <xf numFmtId="0" fontId="2" fillId="4" borderId="8" applyAlignment="1" pivotButton="0" quotePrefix="0" xfId="0">
      <alignment horizontal="center" vertical="center" wrapText="1"/>
    </xf>
    <xf numFmtId="0" fontId="2" fillId="4" borderId="5" applyAlignment="1" pivotButton="0" quotePrefix="0" xfId="0">
      <alignment horizontal="center" vertical="center" wrapText="1"/>
    </xf>
    <xf numFmtId="0" fontId="2" fillId="4" borderId="6" applyAlignment="1" pivotButton="0" quotePrefix="0" xfId="0">
      <alignment horizontal="center" vertical="center" wrapText="1"/>
    </xf>
    <xf numFmtId="0" fontId="3" fillId="4" borderId="4" applyAlignment="1" pivotButton="0" quotePrefix="0" xfId="0">
      <alignment horizontal="center" vertical="center" wrapText="1"/>
    </xf>
    <xf numFmtId="0" fontId="3" fillId="4" borderId="5" applyAlignment="1" pivotButton="0" quotePrefix="0" xfId="0">
      <alignment horizontal="center" vertical="center" wrapText="1"/>
    </xf>
    <xf numFmtId="0" fontId="31" fillId="9" borderId="0" applyAlignment="1" pivotButton="0" quotePrefix="0" xfId="0">
      <alignment horizontal="center" vertical="center" wrapText="1"/>
    </xf>
    <xf numFmtId="164" fontId="2" fillId="0" borderId="0" applyAlignment="1" pivotButton="0" quotePrefix="0" xfId="0">
      <alignment horizontal="center" vertical="center"/>
    </xf>
    <xf numFmtId="0" fontId="2" fillId="0" borderId="0" applyAlignment="1" pivotButton="0" quotePrefix="0" xfId="0">
      <alignment horizontal="center" vertical="center"/>
    </xf>
    <xf numFmtId="0" fontId="29" fillId="4" borderId="0" applyAlignment="1" pivotButton="0" quotePrefix="0" xfId="3">
      <alignment horizontal="left" vertical="center" wrapText="1"/>
    </xf>
    <xf numFmtId="0" fontId="29" fillId="4" borderId="0" applyAlignment="1" pivotButton="0" quotePrefix="0" xfId="3">
      <alignment horizontal="center" vertical="center"/>
    </xf>
    <xf numFmtId="0" fontId="4" fillId="4" borderId="13" applyAlignment="1" pivotButton="0" quotePrefix="0" xfId="0">
      <alignment horizontal="center" vertical="center"/>
    </xf>
    <xf numFmtId="0" fontId="4" fillId="4" borderId="14" applyAlignment="1" pivotButton="0" quotePrefix="0" xfId="0">
      <alignment horizontal="center" vertical="center"/>
    </xf>
    <xf numFmtId="0" fontId="4" fillId="4" borderId="15" applyAlignment="1" pivotButton="0" quotePrefix="0" xfId="0">
      <alignment horizontal="center" vertical="center"/>
    </xf>
    <xf numFmtId="165" fontId="5" fillId="6" borderId="0" applyAlignment="1" pivotButton="0" quotePrefix="0" xfId="2">
      <alignment horizontal="center" vertical="center"/>
    </xf>
    <xf numFmtId="0" fontId="3" fillId="5" borderId="1" applyAlignment="1" pivotButton="0" quotePrefix="0" xfId="0">
      <alignment horizontal="center" vertical="center" wrapText="1"/>
    </xf>
    <xf numFmtId="0" fontId="3" fillId="5" borderId="2" applyAlignment="1" pivotButton="0" quotePrefix="0" xfId="0">
      <alignment horizontal="center" vertical="center" wrapText="1"/>
    </xf>
    <xf numFmtId="0" fontId="3" fillId="5" borderId="3" applyAlignment="1" pivotButton="0" quotePrefix="0" xfId="0">
      <alignment horizontal="center" vertical="center" wrapText="1"/>
    </xf>
    <xf numFmtId="0" fontId="3" fillId="5" borderId="7" applyAlignment="1" pivotButton="0" quotePrefix="0" xfId="0">
      <alignment horizontal="center" vertical="center" wrapText="1"/>
    </xf>
    <xf numFmtId="0" fontId="3" fillId="5" borderId="0" applyAlignment="1" pivotButton="0" quotePrefix="0" xfId="0">
      <alignment horizontal="center" vertical="center" wrapText="1"/>
    </xf>
    <xf numFmtId="0" fontId="3" fillId="5" borderId="8" applyAlignment="1" pivotButton="0" quotePrefix="0" xfId="0">
      <alignment horizontal="center" vertical="center" wrapText="1"/>
    </xf>
    <xf numFmtId="0" fontId="3" fillId="5" borderId="4" applyAlignment="1" pivotButton="0" quotePrefix="0" xfId="0">
      <alignment horizontal="center" vertical="center" wrapText="1"/>
    </xf>
    <xf numFmtId="0" fontId="3" fillId="5" borderId="5" applyAlignment="1" pivotButton="0" quotePrefix="0" xfId="0">
      <alignment horizontal="center" vertical="center" wrapText="1"/>
    </xf>
    <xf numFmtId="0" fontId="3" fillId="5" borderId="6" applyAlignment="1" pivotButton="0" quotePrefix="0" xfId="0">
      <alignment horizontal="center" vertical="center" wrapText="1"/>
    </xf>
    <xf numFmtId="0" fontId="30" fillId="4" borderId="0" applyAlignment="1" pivotButton="0" quotePrefix="0" xfId="3">
      <alignment horizontal="center" vertical="center"/>
    </xf>
    <xf numFmtId="0" fontId="2" fillId="4" borderId="2" applyAlignment="1" pivotButton="0" quotePrefix="0" xfId="0">
      <alignment horizontal="center" vertical="center" wrapText="1"/>
    </xf>
    <xf numFmtId="0" fontId="2" fillId="4" borderId="3" applyAlignment="1" pivotButton="0" quotePrefix="0" xfId="0">
      <alignment horizontal="center" vertical="center" wrapText="1"/>
    </xf>
    <xf numFmtId="0" fontId="3" fillId="4" borderId="7" applyAlignment="1" pivotButton="0" quotePrefix="0" xfId="0">
      <alignment horizontal="center"/>
    </xf>
    <xf numFmtId="0" fontId="3" fillId="4" borderId="0" applyAlignment="1" pivotButton="0" quotePrefix="0" xfId="0">
      <alignment horizontal="center"/>
    </xf>
    <xf numFmtId="164" fontId="2" fillId="0" borderId="0" applyAlignment="1" pivotButton="0" quotePrefix="0" xfId="1">
      <alignment horizontal="center" vertical="center"/>
    </xf>
    <xf numFmtId="0" fontId="2" fillId="0" borderId="0" applyAlignment="1" pivotButton="0" quotePrefix="0" xfId="0">
      <alignment horizontal="center" vertical="center" wrapText="1"/>
    </xf>
    <xf numFmtId="165" fontId="5" fillId="0" borderId="0" applyAlignment="1" pivotButton="0" quotePrefix="0" xfId="2">
      <alignment horizontal="center" vertical="center"/>
    </xf>
    <xf numFmtId="0" fontId="20" fillId="8" borderId="0" applyAlignment="1" pivotButton="0" quotePrefix="0" xfId="0">
      <alignment horizontal="center" vertical="center" wrapText="1"/>
    </xf>
    <xf numFmtId="0" fontId="23" fillId="3" borderId="3" applyAlignment="1" pivotButton="0" quotePrefix="0" xfId="0">
      <alignment horizontal="center" vertical="center" wrapText="1"/>
    </xf>
    <xf numFmtId="0" fontId="12" fillId="3" borderId="8" applyAlignment="1" pivotButton="0" quotePrefix="0" xfId="0">
      <alignment horizontal="center" vertical="center" wrapText="1"/>
    </xf>
    <xf numFmtId="0" fontId="12" fillId="3" borderId="6" applyAlignment="1" pivotButton="0" quotePrefix="0" xfId="0">
      <alignment horizontal="center" vertical="center" wrapText="1"/>
    </xf>
    <xf numFmtId="0" fontId="8" fillId="0" borderId="9" applyAlignment="1" pivotButton="0" quotePrefix="0" xfId="0">
      <alignment horizontal="center" vertical="center" wrapText="1"/>
    </xf>
    <xf numFmtId="0" fontId="0" fillId="0" borderId="11" pivotButton="0" quotePrefix="0" xfId="0"/>
    <xf numFmtId="0" fontId="0" fillId="0" borderId="12" pivotButton="0" quotePrefix="0" xfId="0"/>
    <xf numFmtId="0" fontId="8" fillId="2" borderId="13" applyAlignment="1" pivotButton="0" quotePrefix="0" xfId="0">
      <alignment horizontal="center" vertical="center" wrapText="1"/>
    </xf>
    <xf numFmtId="0" fontId="0" fillId="0" borderId="2" pivotButton="0" quotePrefix="0" xfId="0"/>
    <xf numFmtId="0" fontId="0" fillId="0" borderId="7" pivotButton="0" quotePrefix="0" xfId="0"/>
    <xf numFmtId="3" fontId="9" fillId="3" borderId="9" applyAlignment="1" applyProtection="1" pivotButton="0" quotePrefix="0" xfId="0">
      <alignment horizontal="center" vertical="center"/>
      <protection locked="0" hidden="0"/>
    </xf>
    <xf numFmtId="0" fontId="0" fillId="0" borderId="12" applyProtection="1" pivotButton="0" quotePrefix="0" xfId="0">
      <protection locked="0" hidden="0"/>
    </xf>
    <xf numFmtId="0" fontId="0" fillId="0" borderId="4" pivotButton="0" quotePrefix="0" xfId="0"/>
    <xf numFmtId="0" fontId="0" fillId="0" borderId="5" pivotButton="0" quotePrefix="0" xfId="0"/>
    <xf numFmtId="0" fontId="8" fillId="2" borderId="13" applyAlignment="1" pivotButton="0" quotePrefix="0" xfId="0">
      <alignment horizontal="center" vertical="center"/>
    </xf>
    <xf numFmtId="0" fontId="0" fillId="0" borderId="12" applyProtection="1" pivotButton="0" quotePrefix="0" xfId="0">
      <protection locked="1" hidden="1"/>
    </xf>
    <xf numFmtId="0" fontId="4" fillId="4" borderId="18" applyAlignment="1" pivotButton="0" quotePrefix="0" xfId="0">
      <alignment horizontal="center" vertical="center"/>
    </xf>
    <xf numFmtId="0" fontId="0" fillId="0" borderId="14" pivotButton="0" quotePrefix="0" xfId="0"/>
    <xf numFmtId="0" fontId="0" fillId="0" borderId="15" pivotButton="0" quotePrefix="0" xfId="0"/>
    <xf numFmtId="0" fontId="0" fillId="0" borderId="8" pivotButton="0" quotePrefix="0" xfId="0"/>
    <xf numFmtId="0" fontId="0" fillId="0" borderId="6" pivotButton="0" quotePrefix="0" xfId="0"/>
    <xf numFmtId="0" fontId="2" fillId="4" borderId="15" applyAlignment="1" pivotButton="0" quotePrefix="0" xfId="0">
      <alignment horizontal="center" vertical="center" wrapText="1"/>
    </xf>
    <xf numFmtId="0" fontId="0" fillId="0" borderId="3" pivotButton="0" quotePrefix="0" xfId="0"/>
    <xf numFmtId="0" fontId="3" fillId="4" borderId="8" applyAlignment="1" pivotButton="0" quotePrefix="0" xfId="0">
      <alignment horizontal="center" vertical="center" wrapText="1"/>
    </xf>
    <xf numFmtId="0" fontId="3" fillId="5" borderId="18" applyAlignment="1" pivotButton="0" quotePrefix="0" xfId="0">
      <alignment horizontal="center" vertical="center" wrapText="1"/>
    </xf>
    <xf numFmtId="0" fontId="23" fillId="3" borderId="15" applyAlignment="1" pivotButton="0" quotePrefix="0" xfId="0">
      <alignment horizontal="center" vertical="center" wrapText="1"/>
    </xf>
  </cellXfs>
  <cellStyles count="4">
    <cellStyle name="Normal" xfId="0" builtinId="0"/>
    <cellStyle name="Moneda" xfId="1" builtinId="4"/>
    <cellStyle name="Porcentaje" xfId="2" builtinId="5"/>
    <cellStyle name="Hipervínculo" xfId="3" builtinId="8"/>
  </cellStyles>
  <dxfs count="8">
    <dxf>
      <fill>
        <patternFill>
          <bgColor rgb="FFFF0000"/>
        </patternFill>
      </fill>
    </dxf>
    <dxf>
      <fill>
        <patternFill>
          <bgColor rgb="FF00B050"/>
        </patternFill>
      </fill>
    </dxf>
    <dxf>
      <fill>
        <patternFill>
          <bgColor auto="1"/>
        </patternFill>
      </fill>
    </dxf>
    <dxf>
      <fill>
        <patternFill>
          <bgColor rgb="FFFF0000"/>
        </patternFill>
      </fill>
    </dxf>
    <dxf>
      <fill>
        <patternFill>
          <bgColor rgb="FFFF0000"/>
        </patternFill>
      </fill>
    </dxf>
    <dxf>
      <fill>
        <patternFill>
          <bgColor rgb="FF00B050"/>
        </patternFill>
      </fill>
    </dxf>
    <dxf>
      <fill>
        <patternFill>
          <bgColor auto="1"/>
        </patternFill>
      </fill>
    </dxf>
    <dxf>
      <fill>
        <patternFill>
          <bgColor rgb="FFFF0000"/>
        </patternFill>
      </fill>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harts/chart1.xml><?xml version="1.0" encoding="utf-8"?>
<chartSpace xmlns="http://schemas.openxmlformats.org/drawingml/2006/chart">
  <chart>
    <title>
      <tx>
        <rich>
          <a:bodyPr xmlns:a="http://schemas.openxmlformats.org/drawingml/2006/main" rot="0" spcFirstLastPara="1" vertOverflow="ellipsis" vert="horz" wrap="square" anchor="ctr" anchorCtr="1"/>
          <a:lstStyle xmlns:a="http://schemas.openxmlformats.org/drawingml/2006/main"/>
          <a:p xmlns:a="http://schemas.openxmlformats.org/drawingml/2006/main">
            <a:pPr>
              <a:defRPr sz="1600" b="1" i="0" strike="noStrike" kern="1200" spc="0" baseline="0">
                <a:solidFill>
                  <a:sysClr val="windowText" lastClr="000000"/>
                </a:solidFill>
                <a:latin typeface="Franklin Gothic Book" panose="020B0503020102020204" pitchFamily="34" charset="0"/>
                <a:ea typeface="+mn-ea"/>
                <a:cs typeface="+mn-cs"/>
              </a:defRPr>
            </a:pPr>
            <a:r>
              <a:rPr lang="es-CO" sz="1600" b="1"/>
              <a:t>Avance en tu plan de ahorro para</a:t>
            </a:r>
            <a:r>
              <a:rPr lang="es-CO" sz="1600" b="1" baseline="0"/>
              <a:t xml:space="preserve"> educación</a:t>
            </a:r>
          </a:p>
          <a:p xmlns:a="http://schemas.openxmlformats.org/drawingml/2006/main">
            <a:pPr>
              <a:defRPr sz="1600" b="1"/>
            </a:pPr>
            <a:r>
              <a:rPr lang="es-CO" sz="900" b="0" baseline="0"/>
              <a:t>Diligencia todos los datos del plan de ahorro para visualizar tu avance.</a:t>
            </a:r>
            <a:endParaRPr lang="es-CO" sz="900" b="0"/>
          </a:p>
        </rich>
      </tx>
      <layout>
        <manualLayout>
          <xMode val="edge"/>
          <yMode val="edge"/>
          <wMode val="factor"/>
          <hMode val="factor"/>
          <x val="0.1713049856430269"/>
          <y val="0.02944451872122687"/>
        </manualLayout>
      </layout>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600" b="1" i="0" strike="noStrike" kern="1200" spc="0" baseline="0">
              <a:solidFill>
                <a:sysClr val="windowText" lastClr="000000"/>
              </a:solidFill>
              <a:latin typeface="Franklin Gothic Book" panose="020B0503020102020204" pitchFamily="34" charset="0"/>
              <a:ea typeface="+mn-ea"/>
              <a:cs typeface="+mn-cs"/>
            </a:defRPr>
          </a:pPr>
          <a:r>
            <a:t/>
          </a:r>
          <a:endParaRPr lang="es-CO"/>
        </a:p>
      </txPr>
    </title>
    <plotArea>
      <layout>
        <manualLayout>
          <layoutTarget val="inner"/>
          <xMode val="edge"/>
          <yMode val="edge"/>
          <wMode val="factor"/>
          <hMode val="factor"/>
          <x val="0.4162059102181596"/>
          <y val="0.2375027899659479"/>
          <w val="0.509933028638092"/>
          <h val="0.6620007991777676"/>
        </manualLayout>
      </layout>
      <barChart>
        <barDir val="bar"/>
        <grouping val="clustered"/>
        <varyColors val="0"/>
        <ser>
          <idx val="0"/>
          <order val="0"/>
          <spPr>
            <a:solidFill xmlns:a="http://schemas.openxmlformats.org/drawingml/2006/main">
              <a:schemeClr val="accent1"/>
            </a:solidFill>
            <a:ln xmlns:a="http://schemas.openxmlformats.org/drawingml/2006/main">
              <a:noFill/>
              <a:prstDash val="solid"/>
            </a:ln>
          </spPr>
          <invertIfNegative val="0"/>
          <dPt>
            <idx val="0"/>
            <invertIfNegative val="0"/>
            <bubble3D val="0"/>
            <spPr>
              <a:solidFill xmlns:a="http://schemas.openxmlformats.org/drawingml/2006/main">
                <a:schemeClr val="accent5">
                  <a:lumMod val="20000"/>
                  <a:lumOff val="80000"/>
                </a:schemeClr>
              </a:solidFill>
              <a:ln xmlns:a="http://schemas.openxmlformats.org/drawingml/2006/main">
                <a:noFill/>
                <a:prstDash val="solid"/>
              </a:ln>
            </spPr>
          </dPt>
          <dPt>
            <idx val="1"/>
            <invertIfNegative val="0"/>
            <bubble3D val="0"/>
            <spPr>
              <a:solidFill xmlns:a="http://schemas.openxmlformats.org/drawingml/2006/main">
                <a:srgbClr val="FF9933"/>
              </a:solidFill>
              <a:ln xmlns:a="http://schemas.openxmlformats.org/drawingml/2006/main">
                <a:noFill/>
                <a:prstDash val="solid"/>
              </a:ln>
            </spPr>
          </dPt>
          <dPt>
            <idx val="3"/>
            <invertIfNegative val="0"/>
            <bubble3D val="0"/>
            <spPr>
              <a:solidFill xmlns:a="http://schemas.openxmlformats.org/drawingml/2006/main">
                <a:srgbClr val="FFCC00"/>
              </a:solidFill>
              <a:ln xmlns:a="http://schemas.openxmlformats.org/drawingml/2006/main">
                <a:noFill/>
                <a:prstDash val="solid"/>
              </a:ln>
            </spPr>
          </dPt>
          <dLbls>
            <dLbl>
              <idx val="1"/>
              <dLblPos val="outEnd"/>
              <showLegendKey val="0"/>
              <showVal val="1"/>
              <showCatName val="0"/>
              <showSerName val="0"/>
              <showPercent val="0"/>
              <showBubbleSize val="0"/>
            </dLbl>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800" b="1" i="0" strike="noStrike" kern="1200" baseline="0">
                    <a:solidFill>
                      <a:sysClr val="windowText" lastClr="000000"/>
                    </a:solidFill>
                    <a:latin typeface="Franklin Gothic Book" panose="020B0503020102020204" pitchFamily="34" charset="0"/>
                    <a:ea typeface="+mn-ea"/>
                    <a:cs typeface="+mn-cs"/>
                  </a:defRPr>
                </a:pPr>
                <a:r>
                  <a:t/>
                </a:r>
                <a:endParaRPr lang="es-CO"/>
              </a:p>
            </txPr>
            <dLblPos val="ctr"/>
            <showLegendKey val="0"/>
            <showVal val="1"/>
            <showCatName val="0"/>
            <showSerName val="0"/>
            <showPercent val="0"/>
            <showBubbleSize val="0"/>
            <showLeaderLines val="0"/>
          </dLbls>
          <cat>
            <strRef>
              <f>'P4. Educación - Empleados'!$Q$3:$Q$6</f>
              <strCache>
                <ptCount val="4"/>
                <pt idx="0">
                  <v>Valor que falta para cumplir la meta:</v>
                </pt>
                <pt idx="1">
                  <v>Ahorro de cesantías hasta la fecha:</v>
                </pt>
                <pt idx="2">
                  <v>Ahorro adicional a las Cesantías</v>
                </pt>
                <pt idx="3">
                  <v xml:space="preserve">Valor total de la meta de educación: </v>
                </pt>
              </strCache>
            </strRef>
          </cat>
          <val>
            <numRef>
              <f>'P4. Educación - Empleados'!$R$3:$R$6</f>
              <numCache>
                <formatCode>_-"$"\ * #,##0_-;\-"$"\ * #,##0_-;_-"$"\ * "-"??_-;_-@_-</formatCode>
                <ptCount val="4"/>
                <pt idx="0">
                  <v>71812800</v>
                </pt>
                <pt idx="1">
                  <v>8187200</v>
                </pt>
                <pt idx="2">
                  <formatCode>General</formatCode>
                  <v>0</v>
                </pt>
                <pt idx="3">
                  <v>80000000</v>
                </pt>
              </numCache>
            </numRef>
          </val>
        </ser>
        <dLbls>
          <showLegendKey val="0"/>
          <showVal val="0"/>
          <showCatName val="0"/>
          <showSerName val="0"/>
          <showPercent val="0"/>
          <showBubbleSize val="0"/>
        </dLbls>
        <gapWidth val="182"/>
        <axId val="370151520"/>
        <axId val="284893200"/>
      </barChart>
      <catAx>
        <axId val="370151520"/>
        <scaling>
          <orientation val="minMax"/>
        </scaling>
        <delete val="0"/>
        <axPos val="l"/>
        <numFmt formatCode="General" sourceLinked="1"/>
        <majorTickMark val="none"/>
        <minorTickMark val="none"/>
        <tickLblPos val="nextTo"/>
        <spPr>
          <a:noFill xmlns:a="http://schemas.openxmlformats.org/drawingml/2006/main"/>
          <a:ln xmlns:a="http://schemas.openxmlformats.org/drawingml/2006/main" w="9525" cap="flat" cmpd="sng" algn="ctr">
            <a:solidFill>
              <a:schemeClr val="tx1">
                <a:lumMod val="15000"/>
                <a:lumOff val="85000"/>
              </a:schemeClr>
            </a:solidFill>
            <a:prstDash val="solid"/>
            <a:roun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1000" b="0" i="0" strike="noStrike" kern="1200" baseline="0">
                <a:solidFill>
                  <a:sysClr val="windowText" lastClr="000000"/>
                </a:solidFill>
                <a:latin typeface="Franklin Gothic Book" panose="020B0503020102020204" pitchFamily="34" charset="0"/>
                <a:ea typeface="+mn-ea"/>
                <a:cs typeface="+mn-cs"/>
              </a:defRPr>
            </a:pPr>
            <a:r>
              <a:t/>
            </a:r>
            <a:endParaRPr lang="es-CO"/>
          </a:p>
        </txPr>
        <crossAx val="284893200"/>
        <crosses val="autoZero"/>
        <auto val="1"/>
        <lblAlgn val="ctr"/>
        <lblOffset val="100"/>
        <noMultiLvlLbl val="0"/>
      </catAx>
      <valAx>
        <axId val="284893200"/>
        <scaling>
          <orientation val="minMax"/>
        </scaling>
        <delete val="0"/>
        <axPos val="b"/>
        <numFmt formatCode="_-&quot;$&quot;\ * #,##0_-;\-&quot;$&quot;\ * #,##0_-;_-&quot;$&quot;\ * &quot;-&quot;??_-;_-@_-"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800" b="0" i="0" strike="noStrike" kern="1200" baseline="0">
                <a:solidFill>
                  <a:sysClr val="windowText" lastClr="000000"/>
                </a:solidFill>
                <a:latin typeface="Franklin Gothic Book" panose="020B0503020102020204" pitchFamily="34" charset="0"/>
                <a:ea typeface="+mn-ea"/>
                <a:cs typeface="+mn-cs"/>
              </a:defRPr>
            </a:pPr>
            <a:r>
              <a:t/>
            </a:r>
            <a:endParaRPr lang="es-CO"/>
          </a:p>
        </txPr>
        <crossAx val="370151520"/>
        <crosses val="autoZero"/>
        <crossBetween val="between"/>
      </valAx>
    </plotArea>
    <plotVisOnly val="1"/>
    <dispBlanksAs val="gap"/>
  </chart>
  <spPr>
    <a:solidFill xmlns:a="http://schemas.openxmlformats.org/drawingml/2006/main">
      <a:schemeClr val="bg1"/>
    </a:solidFill>
    <a:ln xmlns:a="http://schemas.openxmlformats.org/drawingml/2006/main" w="9525" cap="flat" cmpd="sng" algn="ctr">
      <a:noFill/>
      <a:prstDash val="solid"/>
      <a:round/>
    </a:ln>
  </spPr>
</chartSpace>
</file>

<file path=xl/charts/chart2.xml><?xml version="1.0" encoding="utf-8"?>
<chartSpace xmlns="http://schemas.openxmlformats.org/drawingml/2006/chart">
  <chart>
    <title>
      <tx>
        <rich>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0" i="0" strike="noStrike" kern="1200" spc="0" baseline="0">
                <a:solidFill>
                  <a:sysClr val="windowText" lastClr="000000"/>
                </a:solidFill>
                <a:latin typeface="Franklin Gothic Book" panose="020B0503020102020204" pitchFamily="34" charset="0"/>
                <a:ea typeface="+mn-ea"/>
                <a:cs typeface="+mn-cs"/>
              </a:defRPr>
            </a:pPr>
            <a:r>
              <a:rPr lang="es-CO" sz="1600" b="1"/>
              <a:t>Avance en tu plan de ahorro para vivienda</a:t>
            </a:r>
          </a:p>
          <a:p xmlns:a="http://schemas.openxmlformats.org/drawingml/2006/main">
            <a:pPr>
              <a:defRPr/>
            </a:pPr>
            <a:r>
              <a:rPr lang="es-CO" sz="900"/>
              <a:t>Diligencia todos los datos del plan de ahorro para visualizar tu avance.</a:t>
            </a:r>
          </a:p>
        </rich>
      </tx>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0" i="0" strike="noStrike" kern="1200" spc="0" baseline="0">
              <a:solidFill>
                <a:sysClr val="windowText" lastClr="000000"/>
              </a:solidFill>
              <a:latin typeface="Franklin Gothic Book" panose="020B0503020102020204" pitchFamily="34" charset="0"/>
              <a:ea typeface="+mn-ea"/>
              <a:cs typeface="+mn-cs"/>
            </a:defRPr>
          </a:pPr>
          <a:r>
            <a:t/>
          </a:r>
          <a:endParaRPr lang="es-CO"/>
        </a:p>
      </txPr>
    </title>
    <plotArea>
      <layout>
        <manualLayout>
          <layoutTarget val="inner"/>
          <xMode val="edge"/>
          <yMode val="edge"/>
          <wMode val="factor"/>
          <hMode val="factor"/>
          <x val="0.3894396789841442"/>
          <y val="0.2238196267133275"/>
          <w val="0.5335866428241175"/>
          <h val="0.6814738261883931"/>
        </manualLayout>
      </layout>
      <barChart>
        <barDir val="bar"/>
        <grouping val="clustered"/>
        <varyColors val="0"/>
        <ser>
          <idx val="0"/>
          <order val="0"/>
          <spPr>
            <a:solidFill xmlns:a="http://schemas.openxmlformats.org/drawingml/2006/main">
              <a:schemeClr val="accent1"/>
            </a:solidFill>
            <a:ln xmlns:a="http://schemas.openxmlformats.org/drawingml/2006/main">
              <a:noFill/>
              <a:prstDash val="solid"/>
            </a:ln>
          </spPr>
          <invertIfNegative val="0"/>
          <dPt>
            <idx val="0"/>
            <invertIfNegative val="0"/>
            <bubble3D val="0"/>
            <spPr>
              <a:solidFill xmlns:a="http://schemas.openxmlformats.org/drawingml/2006/main">
                <a:schemeClr val="accent5">
                  <a:lumMod val="20000"/>
                  <a:lumOff val="80000"/>
                </a:schemeClr>
              </a:solidFill>
              <a:ln xmlns:a="http://schemas.openxmlformats.org/drawingml/2006/main">
                <a:noFill/>
                <a:prstDash val="solid"/>
              </a:ln>
            </spPr>
          </dPt>
          <dPt>
            <idx val="2"/>
            <invertIfNegative val="0"/>
            <bubble3D val="0"/>
            <spPr>
              <a:solidFill xmlns:a="http://schemas.openxmlformats.org/drawingml/2006/main">
                <a:srgbClr val="FF9933"/>
              </a:solidFill>
              <a:ln xmlns:a="http://schemas.openxmlformats.org/drawingml/2006/main">
                <a:noFill/>
                <a:prstDash val="solid"/>
              </a:ln>
            </spPr>
          </dPt>
          <dPt>
            <idx val="3"/>
            <invertIfNegative val="0"/>
            <bubble3D val="0"/>
            <spPr>
              <a:solidFill xmlns:a="http://schemas.openxmlformats.org/drawingml/2006/main">
                <a:srgbClr val="FFCC00"/>
              </a:solidFill>
              <a:ln xmlns:a="http://schemas.openxmlformats.org/drawingml/2006/main">
                <a:noFill/>
                <a:prstDash val="solid"/>
              </a:ln>
            </spPr>
          </dPt>
          <dLbls>
            <dLbl>
              <idx val="1"/>
              <dLblPos val="outEnd"/>
              <showLegendKey val="0"/>
              <showVal val="1"/>
              <showCatName val="0"/>
              <showSerName val="0"/>
              <showPercent val="0"/>
              <showBubbleSize val="0"/>
            </dLbl>
            <dLbl>
              <idx val="2"/>
              <dLblPos val="outEnd"/>
              <showLegendKey val="0"/>
              <showVal val="1"/>
              <showCatName val="0"/>
              <showSerName val="0"/>
              <showPercent val="0"/>
              <showBubbleSize val="0"/>
            </dLbl>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800" b="1" i="0" strike="noStrike" kern="1200" baseline="0">
                    <a:solidFill>
                      <a:sysClr val="windowText" lastClr="000000"/>
                    </a:solidFill>
                    <a:latin typeface="Franklin Gothic Book" panose="020B0503020102020204" pitchFamily="34" charset="0"/>
                    <a:ea typeface="+mn-ea"/>
                    <a:cs typeface="+mn-cs"/>
                  </a:defRPr>
                </a:pPr>
                <a:r>
                  <a:t/>
                </a:r>
                <a:endParaRPr lang="es-CO"/>
              </a:p>
            </txPr>
            <dLblPos val="ctr"/>
            <showLegendKey val="0"/>
            <showVal val="1"/>
            <showCatName val="0"/>
            <showSerName val="0"/>
            <showPercent val="0"/>
            <showBubbleSize val="0"/>
            <showLeaderLines val="0"/>
          </dLbls>
          <cat>
            <strRef>
              <f>'P5. Vivienda - empleados'!$M$5:$M$8</f>
              <strCache>
                <ptCount val="4"/>
                <pt idx="0">
                  <v>Valor que falta para cumplir el precio de la vivienda:</v>
                </pt>
                <pt idx="1">
                  <v>Valor que falta para cumplir la cuota inicial:</v>
                </pt>
                <pt idx="2">
                  <v>Ahorro de cesantías hasta la fecha:</v>
                </pt>
                <pt idx="3">
                  <v xml:space="preserve">Valor total de la meta de vivienda: </v>
                </pt>
              </strCache>
            </strRef>
          </cat>
          <val>
            <numRef>
              <f>'P5. Vivienda - empleados'!$N$5:$N$8</f>
              <numCache>
                <formatCode>_-"$"\ * #,##0_-;\-"$"\ * #,##0_-;_-"$"\ * "-"??_-;_-@_-</formatCode>
                <ptCount val="4"/>
                <pt idx="0">
                  <v>112000000</v>
                </pt>
                <pt idx="1">
                  <v>28000000</v>
                </pt>
                <pt idx="2">
                  <v>8000000</v>
                </pt>
                <pt idx="3">
                  <v>120000000</v>
                </pt>
              </numCache>
            </numRef>
          </val>
        </ser>
        <dLbls>
          <showLegendKey val="0"/>
          <showVal val="0"/>
          <showCatName val="0"/>
          <showSerName val="0"/>
          <showPercent val="0"/>
          <showBubbleSize val="0"/>
        </dLbls>
        <gapWidth val="182"/>
        <axId val="370163520"/>
        <axId val="844935744"/>
      </barChart>
      <catAx>
        <axId val="370163520"/>
        <scaling>
          <orientation val="minMax"/>
        </scaling>
        <delete val="0"/>
        <axPos val="l"/>
        <numFmt formatCode="General" sourceLinked="1"/>
        <majorTickMark val="none"/>
        <minorTickMark val="none"/>
        <tickLblPos val="nextTo"/>
        <spPr>
          <a:noFill xmlns:a="http://schemas.openxmlformats.org/drawingml/2006/main"/>
          <a:ln xmlns:a="http://schemas.openxmlformats.org/drawingml/2006/main" w="9525" cap="flat" cmpd="sng" algn="ctr">
            <a:solidFill>
              <a:schemeClr val="tx1">
                <a:lumMod val="15000"/>
                <a:lumOff val="85000"/>
              </a:schemeClr>
            </a:solidFill>
            <a:prstDash val="solid"/>
            <a:roun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1000" b="0" i="0" strike="noStrike" kern="1200" baseline="0">
                <a:solidFill>
                  <a:sysClr val="windowText" lastClr="000000"/>
                </a:solidFill>
                <a:latin typeface="Franklin Gothic Book" panose="020B0503020102020204" pitchFamily="34" charset="0"/>
                <a:ea typeface="+mn-ea"/>
                <a:cs typeface="+mn-cs"/>
              </a:defRPr>
            </a:pPr>
            <a:r>
              <a:t/>
            </a:r>
            <a:endParaRPr lang="es-CO"/>
          </a:p>
        </txPr>
        <crossAx val="844935744"/>
        <crosses val="autoZero"/>
        <auto val="1"/>
        <lblAlgn val="ctr"/>
        <lblOffset val="100"/>
        <noMultiLvlLbl val="0"/>
      </catAx>
      <valAx>
        <axId val="844935744"/>
        <scaling>
          <orientation val="minMax"/>
          <max val="250000000"/>
          <min val="0"/>
        </scaling>
        <delete val="0"/>
        <axPos val="b"/>
        <numFmt formatCode="_-&quot;$&quot;\ * #,##0_-;\-&quot;$&quot;\ * #,##0_-;_-&quot;$&quot;\ * &quot;-&quot;??_-;_-@_-"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800" b="0" i="0" strike="noStrike" kern="1200" baseline="0">
                <a:solidFill>
                  <a:sysClr val="windowText" lastClr="000000"/>
                </a:solidFill>
                <a:latin typeface="Franklin Gothic Book" panose="020B0503020102020204" pitchFamily="34" charset="0"/>
                <a:ea typeface="+mn-ea"/>
                <a:cs typeface="+mn-cs"/>
              </a:defRPr>
            </a:pPr>
            <a:r>
              <a:t/>
            </a:r>
            <a:endParaRPr lang="es-CO"/>
          </a:p>
        </txPr>
        <crossAx val="370163520"/>
        <crosses val="autoZero"/>
        <crossBetween val="between"/>
      </valAx>
    </plotArea>
    <plotVisOnly val="1"/>
    <dispBlanksAs val="gap"/>
  </chart>
  <spPr>
    <a:solidFill xmlns:a="http://schemas.openxmlformats.org/drawingml/2006/main">
      <a:schemeClr val="bg1"/>
    </a:solidFill>
    <a:ln xmlns:a="http://schemas.openxmlformats.org/drawingml/2006/main" w="9525" cap="flat" cmpd="sng" algn="ctr">
      <a:noFill/>
      <a:prstDash val="solid"/>
      <a:round/>
    </a:ln>
  </spPr>
</chartSpace>
</file>

<file path=xl/drawings/_rels/drawing1.xml.rels><Relationships xmlns="http://schemas.openxmlformats.org/package/2006/relationships"><Relationship Type="http://schemas.openxmlformats.org/officeDocument/2006/relationships/image" Target="/xl/media/image1.jpeg" Id="rId1"/><Relationship Type="http://schemas.openxmlformats.org/officeDocument/2006/relationships/image" Target="/xl/media/image2.png" Id="rId2"/></Relationships>
</file>

<file path=xl/drawings/_rels/drawing2.xml.rels><Relationships xmlns="http://schemas.openxmlformats.org/package/2006/relationships"><Relationship Type="http://schemas.openxmlformats.org/officeDocument/2006/relationships/image" Target="/xl/media/image3.jpeg" Id="rId1"/><Relationship Type="http://schemas.openxmlformats.org/officeDocument/2006/relationships/image" Target="/xl/media/image4.jpeg" Id="rId2"/><Relationship Type="http://schemas.openxmlformats.org/officeDocument/2006/relationships/image" Target="/xl/media/image5.jpeg" Id="rId3"/><Relationship Type="http://schemas.openxmlformats.org/officeDocument/2006/relationships/image" Target="/xl/media/image6.png" Id="rId4"/><Relationship Type="http://schemas.openxmlformats.org/officeDocument/2006/relationships/image" Target="/xl/media/image7.png" Id="rId5"/><Relationship Type="http://schemas.openxmlformats.org/officeDocument/2006/relationships/image" Target="/xl/media/image8.png" Id="rId6"/><Relationship Type="http://schemas.openxmlformats.org/officeDocument/2006/relationships/image" Target="/xl/media/image9.png" Id="rId7"/><Relationship Type="http://schemas.openxmlformats.org/officeDocument/2006/relationships/image" Target="/xl/media/image10.png" Id="rId8"/></Relationships>
</file>

<file path=xl/drawings/_rels/drawing3.xml.rels><Relationships xmlns="http://schemas.openxmlformats.org/package/2006/relationships"><Relationship Type="http://schemas.openxmlformats.org/officeDocument/2006/relationships/image" Target="/xl/media/image11.jpeg" Id="rId1"/><Relationship Type="http://schemas.openxmlformats.org/officeDocument/2006/relationships/image" Target="/xl/media/image12.jpeg" Id="rId2"/><Relationship Type="http://schemas.openxmlformats.org/officeDocument/2006/relationships/image" Target="/xl/media/image13.png" Id="rId3"/><Relationship Type="http://schemas.openxmlformats.org/officeDocument/2006/relationships/image" Target="/xl/media/image14.jpeg" Id="rId4"/><Relationship Type="http://schemas.openxmlformats.org/officeDocument/2006/relationships/image" Target="/xl/media/image15.jpeg" Id="rId5"/><Relationship Type="http://schemas.openxmlformats.org/officeDocument/2006/relationships/image" Target="/xl/media/image16.png" Id="rId6"/><Relationship Type="http://schemas.openxmlformats.org/officeDocument/2006/relationships/image" Target="/xl/media/image17.png" Id="rId7"/></Relationships>
</file>

<file path=xl/drawings/_rels/drawing4.xml.rels><Relationships xmlns="http://schemas.openxmlformats.org/package/2006/relationships"><Relationship Type="http://schemas.openxmlformats.org/officeDocument/2006/relationships/chart" Target="/xl/charts/chart1.xml" Id="rId1"/><Relationship Type="http://schemas.openxmlformats.org/officeDocument/2006/relationships/image" Target="/xl/media/image18.jpeg" Id="rId2"/><Relationship Type="http://schemas.openxmlformats.org/officeDocument/2006/relationships/image" Target="/xl/media/image19.png" Id="rId3"/><Relationship Type="http://schemas.openxmlformats.org/officeDocument/2006/relationships/image" Target="/xl/media/image20.png" Id="rId4"/></Relationships>
</file>

<file path=xl/drawings/_rels/drawing5.xml.rels><Relationships xmlns="http://schemas.openxmlformats.org/package/2006/relationships"><Relationship Type="http://schemas.openxmlformats.org/officeDocument/2006/relationships/chart" Target="/xl/charts/chart2.xml" Id="rId1"/><Relationship Type="http://schemas.openxmlformats.org/officeDocument/2006/relationships/image" Target="/xl/media/image21.jpeg" Id="rId2"/></Relationships>
</file>

<file path=xl/drawings/_rels/drawing6.xml.rels><Relationships xmlns="http://schemas.openxmlformats.org/package/2006/relationships"><Relationship Type="http://schemas.openxmlformats.org/officeDocument/2006/relationships/image" Target="/xl/media/image22.jpeg" Id="rId1"/><Relationship Type="http://schemas.openxmlformats.org/officeDocument/2006/relationships/image" Target="/xl/media/image23.jpeg" Id="rId2"/><Relationship Type="http://schemas.openxmlformats.org/officeDocument/2006/relationships/image" Target="/xl/media/image24.jpeg" Id="rId3"/><Relationship Type="http://schemas.openxmlformats.org/officeDocument/2006/relationships/image" Target="/xl/media/image25.png" Id="rId4"/><Relationship Type="http://schemas.openxmlformats.org/officeDocument/2006/relationships/image" Target="/xl/media/image26.png" Id="rId5"/><Relationship Type="http://schemas.openxmlformats.org/officeDocument/2006/relationships/image" Target="/xl/media/image27.png" Id="rId6"/><Relationship Type="http://schemas.openxmlformats.org/officeDocument/2006/relationships/image" Target="/xl/media/image28.png" Id="rId7"/><Relationship Type="http://schemas.openxmlformats.org/officeDocument/2006/relationships/image" Target="/xl/media/image29.png" Id="rId8"/></Relationships>
</file>

<file path=xl/drawings/_rels/drawing7.xml.rels><Relationships xmlns="http://schemas.openxmlformats.org/package/2006/relationships"><Relationship Type="http://schemas.openxmlformats.org/officeDocument/2006/relationships/image" Target="/xl/media/image30.jpeg" Id="rId1"/><Relationship Type="http://schemas.openxmlformats.org/officeDocument/2006/relationships/image" Target="/xl/media/image31.jpeg" Id="rId2"/><Relationship Type="http://schemas.openxmlformats.org/officeDocument/2006/relationships/image" Target="/xl/media/image32.png" Id="rId3"/><Relationship Type="http://schemas.openxmlformats.org/officeDocument/2006/relationships/image" Target="/xl/media/image33.jpeg" Id="rId4"/><Relationship Type="http://schemas.openxmlformats.org/officeDocument/2006/relationships/image" Target="/xl/media/image34.jpeg" Id="rId5"/><Relationship Type="http://schemas.openxmlformats.org/officeDocument/2006/relationships/image" Target="/xl/media/image35.png" Id="rId6"/><Relationship Type="http://schemas.openxmlformats.org/officeDocument/2006/relationships/image" Target="/xl/media/image36.png" Id="rId7"/></Relationships>
</file>

<file path=xl/drawings/drawing1.xml><?xml version="1.0" encoding="utf-8"?>
<wsDr xmlns="http://schemas.openxmlformats.org/drawingml/2006/spreadsheetDrawing">
  <twoCellAnchor editAs="oneCell">
    <from>
      <col>1</col>
      <colOff>0</colOff>
      <row>1</row>
      <rowOff>12700</rowOff>
    </from>
    <to>
      <col>9</col>
      <colOff>625848</colOff>
      <row>2</row>
      <rowOff>173807</rowOff>
    </to>
    <pic>
      <nvPicPr>
        <cNvPr id="2" name="Imagen 1"/>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762000" y="196850"/>
          <a:ext cx="6721848" cy="351607"/>
        </a:xfrm>
        <a:prstGeom xmlns:a="http://schemas.openxmlformats.org/drawingml/2006/main" prst="rect">
          <avLst/>
        </a:prstGeom>
        <a:ln xmlns:a="http://schemas.openxmlformats.org/drawingml/2006/main">
          <a:prstDash val="solid"/>
        </a:ln>
      </spPr>
    </pic>
    <clientData/>
  </twoCellAnchor>
  <twoCellAnchor editAs="oneCell">
    <from>
      <col>2</col>
      <colOff>123750</colOff>
      <row>13</row>
      <rowOff>66600</rowOff>
    </from>
    <to>
      <col>2</col>
      <colOff>583350</colOff>
      <row>15</row>
      <rowOff>145200</rowOff>
    </to>
    <pic>
      <nvPicPr>
        <cNvPr id="18" name="Gráfico 17" descr="Insignia 1 con relleno sólido"/>
        <cNvPicPr>
          <a:picLocks xmlns:a="http://schemas.openxmlformats.org/drawingml/2006/main" noChangeAspect="1"/>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1647750" y="2327200"/>
          <a:ext cx="459600" cy="459600"/>
        </a:xfrm>
        <a:prstGeom xmlns:a="http://schemas.openxmlformats.org/drawingml/2006/main" prst="rect">
          <avLst/>
        </a:prstGeom>
        <a:ln xmlns:a="http://schemas.openxmlformats.org/drawingml/2006/main">
          <a:prstDash val="solid"/>
        </a:ln>
      </spPr>
    </pic>
    <clientData/>
  </twoCellAnchor>
</wsDr>
</file>

<file path=xl/drawings/drawing2.xml><?xml version="1.0" encoding="utf-8"?>
<wsDr xmlns="http://schemas.openxmlformats.org/drawingml/2006/spreadsheetDrawing">
  <twoCellAnchor editAs="oneCell">
    <from>
      <col>1</col>
      <colOff>0</colOff>
      <row>1</row>
      <rowOff>12700</rowOff>
    </from>
    <to>
      <col>9</col>
      <colOff>625848</colOff>
      <row>2</row>
      <rowOff>173807</rowOff>
    </to>
    <pic>
      <nvPicPr>
        <cNvPr id="2" name="Imagen 1"/>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762000" y="88900"/>
          <a:ext cx="6721848" cy="351607"/>
        </a:xfrm>
        <a:prstGeom xmlns:a="http://schemas.openxmlformats.org/drawingml/2006/main" prst="rect">
          <avLst/>
        </a:prstGeom>
        <a:ln xmlns:a="http://schemas.openxmlformats.org/drawingml/2006/main">
          <a:prstDash val="solid"/>
        </a:ln>
      </spPr>
    </pic>
    <clientData/>
  </twoCellAnchor>
  <twoCellAnchor editAs="absolute">
    <from>
      <col>1</col>
      <colOff>120650</colOff>
      <row>13</row>
      <rowOff>114300</rowOff>
    </from>
    <to>
      <col>1</col>
      <colOff>704850</colOff>
      <row>16</row>
      <rowOff>114300</rowOff>
    </to>
    <pic>
      <nvPicPr>
        <cNvPr id="6" name="Imagen 5"/>
        <cNvPicPr>
          <a:picLocks xmlns:a="http://schemas.openxmlformats.org/drawingml/2006/main" noChangeAspect="1"/>
        </cNvPicPr>
      </nvPicPr>
      <blipFill rotWithShape="1">
        <a:blip xmlns:a="http://schemas.openxmlformats.org/drawingml/2006/main" xmlns:r="http://schemas.openxmlformats.org/officeDocument/2006/relationships" cstate="print" r:embed="rId2"/>
        <a:srcRect xmlns:a="http://schemas.openxmlformats.org/drawingml/2006/main" l="6731" t="27859" r="84423" b="50712"/>
        <a:stretch xmlns:a="http://schemas.openxmlformats.org/drawingml/2006/main">
          <a:fillRect/>
        </a:stretch>
      </blipFill>
      <spPr>
        <a:xfrm xmlns:a="http://schemas.openxmlformats.org/drawingml/2006/main">
          <a:off x="882650" y="2374900"/>
          <a:ext cx="584200" cy="571500"/>
        </a:xfrm>
        <a:prstGeom xmlns:a="http://schemas.openxmlformats.org/drawingml/2006/main" prst="rect">
          <avLst/>
        </a:prstGeom>
        <a:ln xmlns:a="http://schemas.openxmlformats.org/drawingml/2006/main">
          <a:prstDash val="solid"/>
        </a:ln>
      </spPr>
    </pic>
    <clientData/>
  </twoCellAnchor>
  <twoCellAnchor editAs="absolute">
    <from>
      <col>1</col>
      <colOff>152400</colOff>
      <row>18</row>
      <rowOff>101601</rowOff>
    </from>
    <to>
      <col>1</col>
      <colOff>704850</colOff>
      <row>21</row>
      <rowOff>139701</rowOff>
    </to>
    <pic>
      <nvPicPr>
        <cNvPr id="7" name="Imagen 6"/>
        <cNvPicPr>
          <a:picLocks xmlns:a="http://schemas.openxmlformats.org/drawingml/2006/main" noChangeAspect="1"/>
        </cNvPicPr>
      </nvPicPr>
      <blipFill rotWithShape="1">
        <a:blip xmlns:a="http://schemas.openxmlformats.org/drawingml/2006/main" xmlns:r="http://schemas.openxmlformats.org/officeDocument/2006/relationships" cstate="print" r:embed="rId3"/>
        <a:srcRect xmlns:a="http://schemas.openxmlformats.org/drawingml/2006/main" l="6923" t="55717" r="84712" b="21425"/>
        <a:stretch xmlns:a="http://schemas.openxmlformats.org/drawingml/2006/main">
          <a:fillRect/>
        </a:stretch>
      </blipFill>
      <spPr>
        <a:xfrm xmlns:a="http://schemas.openxmlformats.org/drawingml/2006/main">
          <a:off x="914400" y="3314701"/>
          <a:ext cx="552450" cy="609600"/>
        </a:xfrm>
        <a:prstGeom xmlns:a="http://schemas.openxmlformats.org/drawingml/2006/main" prst="rect">
          <avLst/>
        </a:prstGeom>
        <a:ln xmlns:a="http://schemas.openxmlformats.org/drawingml/2006/main">
          <a:prstDash val="solid"/>
        </a:ln>
      </spPr>
    </pic>
    <clientData/>
  </twoCellAnchor>
  <twoCellAnchor editAs="oneCell">
    <from>
      <col>1</col>
      <colOff>181065</colOff>
      <row>8</row>
      <rowOff>165101</rowOff>
    </from>
    <to>
      <col>1</col>
      <colOff>585016</colOff>
      <row>11</row>
      <rowOff>57151</rowOff>
    </to>
    <pic>
      <nvPicPr>
        <cNvPr id="8" name="Imagen 7" descr="Icono&#10;&#10;Descripción generada automáticamente"/>
        <cNvPicPr>
          <a:picLocks xmlns:a="http://schemas.openxmlformats.org/drawingml/2006/main" noChangeAspect="1"/>
        </cNvPicPr>
      </nvPicPr>
      <blipFill>
        <a:blip xmlns:a="http://schemas.openxmlformats.org/drawingml/2006/main" xmlns:r="http://schemas.openxmlformats.org/officeDocument/2006/relationships" cstate="print" r:embed="rId4"/>
        <a:stretch xmlns:a="http://schemas.openxmlformats.org/drawingml/2006/main">
          <a:fillRect/>
        </a:stretch>
      </blipFill>
      <spPr>
        <a:xfrm xmlns:a="http://schemas.openxmlformats.org/drawingml/2006/main">
          <a:off x="943065" y="1473201"/>
          <a:ext cx="403951" cy="463550"/>
        </a:xfrm>
        <a:prstGeom xmlns:a="http://schemas.openxmlformats.org/drawingml/2006/main" prst="rect">
          <avLst/>
        </a:prstGeom>
        <a:ln xmlns:a="http://schemas.openxmlformats.org/drawingml/2006/main">
          <a:prstDash val="solid"/>
        </a:ln>
      </spPr>
    </pic>
    <clientData/>
  </twoCellAnchor>
  <twoCellAnchor editAs="oneCell">
    <from>
      <col>1</col>
      <colOff>501650</colOff>
      <row>4</row>
      <rowOff>120650</rowOff>
    </from>
    <to>
      <col>2</col>
      <colOff>199250</colOff>
      <row>7</row>
      <rowOff>8750</rowOff>
    </to>
    <pic>
      <nvPicPr>
        <cNvPr id="9" name="Gráfico 8" descr="Insignia con relleno sólido"/>
        <cNvPicPr>
          <a:picLocks xmlns:a="http://schemas.openxmlformats.org/drawingml/2006/main" noChangeAspect="1"/>
        </cNvPicPr>
      </nvPicPr>
      <blipFill>
        <a:blip xmlns:a="http://schemas.openxmlformats.org/drawingml/2006/main" xmlns:r="http://schemas.openxmlformats.org/officeDocument/2006/relationships" r:embed="rId5"/>
        <a:stretch xmlns:a="http://schemas.openxmlformats.org/drawingml/2006/main">
          <a:fillRect/>
        </a:stretch>
      </blipFill>
      <spPr>
        <a:xfrm xmlns:a="http://schemas.openxmlformats.org/drawingml/2006/main">
          <a:off x="1263650" y="666750"/>
          <a:ext cx="459600" cy="459600"/>
        </a:xfrm>
        <a:prstGeom xmlns:a="http://schemas.openxmlformats.org/drawingml/2006/main" prst="rect">
          <avLst/>
        </a:prstGeom>
        <a:ln xmlns:a="http://schemas.openxmlformats.org/drawingml/2006/main">
          <a:prstDash val="solid"/>
        </a:ln>
      </spPr>
    </pic>
    <clientData/>
  </twoCellAnchor>
  <twoCellAnchor editAs="oneCell">
    <from>
      <col>9</col>
      <colOff>10300</colOff>
      <row>9</row>
      <rowOff>0</rowOff>
    </from>
    <to>
      <col>9</col>
      <colOff>469900</colOff>
      <row>11</row>
      <rowOff>78600</rowOff>
    </to>
    <pic>
      <nvPicPr>
        <cNvPr id="10" name="Gráfico 9" descr="Insignia 3 con relleno sólido"/>
        <cNvPicPr>
          <a:picLocks xmlns:a="http://schemas.openxmlformats.org/drawingml/2006/main" noChangeAspect="1"/>
        </cNvPicPr>
      </nvPicPr>
      <blipFill>
        <a:blip xmlns:a="http://schemas.openxmlformats.org/drawingml/2006/main" xmlns:r="http://schemas.openxmlformats.org/officeDocument/2006/relationships" r:embed="rId6"/>
        <a:stretch xmlns:a="http://schemas.openxmlformats.org/drawingml/2006/main">
          <a:fillRect/>
        </a:stretch>
      </blipFill>
      <spPr>
        <a:xfrm xmlns:a="http://schemas.openxmlformats.org/drawingml/2006/main">
          <a:off x="6868300" y="1498600"/>
          <a:ext cx="459600" cy="459600"/>
        </a:xfrm>
        <a:prstGeom xmlns:a="http://schemas.openxmlformats.org/drawingml/2006/main" prst="rect">
          <avLst/>
        </a:prstGeom>
        <a:ln xmlns:a="http://schemas.openxmlformats.org/drawingml/2006/main">
          <a:prstDash val="solid"/>
        </a:ln>
      </spPr>
    </pic>
    <clientData/>
  </twoCellAnchor>
  <twoCellAnchor editAs="oneCell">
    <from>
      <col>9</col>
      <colOff>7900</colOff>
      <row>14</row>
      <rowOff>14250</rowOff>
    </from>
    <to>
      <col>9</col>
      <colOff>467500</colOff>
      <row>16</row>
      <rowOff>92850</rowOff>
    </to>
    <pic>
      <nvPicPr>
        <cNvPr id="11" name="Gráfico 10" descr="Insignia 4 con relleno sólido"/>
        <cNvPicPr>
          <a:picLocks xmlns:a="http://schemas.openxmlformats.org/drawingml/2006/main" noChangeAspect="1"/>
        </cNvPicPr>
      </nvPicPr>
      <blipFill>
        <a:blip xmlns:a="http://schemas.openxmlformats.org/drawingml/2006/main" xmlns:r="http://schemas.openxmlformats.org/officeDocument/2006/relationships" r:embed="rId7"/>
        <a:stretch xmlns:a="http://schemas.openxmlformats.org/drawingml/2006/main">
          <a:fillRect/>
        </a:stretch>
      </blipFill>
      <spPr>
        <a:xfrm xmlns:a="http://schemas.openxmlformats.org/drawingml/2006/main">
          <a:off x="6865900" y="2465350"/>
          <a:ext cx="459600" cy="459600"/>
        </a:xfrm>
        <a:prstGeom xmlns:a="http://schemas.openxmlformats.org/drawingml/2006/main" prst="rect">
          <avLst/>
        </a:prstGeom>
        <a:ln xmlns:a="http://schemas.openxmlformats.org/drawingml/2006/main">
          <a:prstDash val="solid"/>
        </a:ln>
      </spPr>
    </pic>
    <clientData/>
  </twoCellAnchor>
  <twoCellAnchor editAs="oneCell">
    <from>
      <col>9</col>
      <colOff>0</colOff>
      <row>18</row>
      <rowOff>114300</rowOff>
    </from>
    <to>
      <col>9</col>
      <colOff>482600</colOff>
      <row>21</row>
      <rowOff>25400</rowOff>
    </to>
    <pic>
      <nvPicPr>
        <cNvPr id="15" name="Gráfico 14" descr="Insignia 5 con relleno sólido"/>
        <cNvPicPr>
          <a:picLocks xmlns:a="http://schemas.openxmlformats.org/drawingml/2006/main" noChangeAspect="1"/>
        </cNvPicPr>
      </nvPicPr>
      <blipFill>
        <a:blip xmlns:a="http://schemas.openxmlformats.org/drawingml/2006/main" xmlns:r="http://schemas.openxmlformats.org/officeDocument/2006/relationships" r:embed="rId8"/>
        <a:stretch xmlns:a="http://schemas.openxmlformats.org/drawingml/2006/main">
          <a:fillRect/>
        </a:stretch>
      </blipFill>
      <spPr>
        <a:xfrm xmlns:a="http://schemas.openxmlformats.org/drawingml/2006/main">
          <a:off x="6858000" y="3327400"/>
          <a:ext cx="482600" cy="482600"/>
        </a:xfrm>
        <a:prstGeom xmlns:a="http://schemas.openxmlformats.org/drawingml/2006/main" prst="rect">
          <avLst/>
        </a:prstGeom>
        <a:ln xmlns:a="http://schemas.openxmlformats.org/drawingml/2006/main">
          <a:prstDash val="solid"/>
        </a:ln>
      </spPr>
    </pic>
    <clientData/>
  </twoCellAnchor>
</wsDr>
</file>

<file path=xl/drawings/drawing3.xml><?xml version="1.0" encoding="utf-8"?>
<wsDr xmlns="http://schemas.openxmlformats.org/drawingml/2006/spreadsheetDrawing">
  <twoCellAnchor editAs="absolute">
    <from>
      <col>1</col>
      <colOff>339387</colOff>
      <row>25</row>
      <rowOff>103897</rowOff>
    </from>
    <to>
      <col>10</col>
      <colOff>1018817</colOff>
      <row>39</row>
      <rowOff>103798</rowOff>
    </to>
    <pic>
      <nvPicPr>
        <cNvPr id="3" name="Imagen 2" descr="Interfaz de usuario gráfica, Texto, Aplicación, Correo electrónico&#10;&#10;Descripción generada automáticamente"/>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396537" y="5412497"/>
          <a:ext cx="6603980" cy="2666901"/>
        </a:xfrm>
        <a:prstGeom xmlns:a="http://schemas.openxmlformats.org/drawingml/2006/main" prst="rect">
          <avLst/>
        </a:prstGeom>
        <a:ln xmlns:a="http://schemas.openxmlformats.org/drawingml/2006/main">
          <a:prstDash val="solid"/>
        </a:ln>
      </spPr>
    </pic>
    <clientData/>
  </twoCellAnchor>
  <twoCellAnchor editAs="oneCell">
    <from>
      <col>2</col>
      <colOff>278703</colOff>
      <row>0</row>
      <rowOff>25400</rowOff>
    </from>
    <to>
      <col>10</col>
      <colOff>2015801</colOff>
      <row>1</row>
      <rowOff>186507</rowOff>
    </to>
    <pic>
      <nvPicPr>
        <cNvPr id="4" name="Imagen 3"/>
        <cNvPicPr>
          <a:picLocks xmlns:a="http://schemas.openxmlformats.org/drawingml/2006/main" noChangeAspect="1"/>
        </cNvPicPr>
      </nvPicPr>
      <blipFill>
        <a:blip xmlns:a="http://schemas.openxmlformats.org/drawingml/2006/main" xmlns:r="http://schemas.openxmlformats.org/officeDocument/2006/relationships" cstate="print" r:embed="rId2"/>
        <a:stretch xmlns:a="http://schemas.openxmlformats.org/drawingml/2006/main">
          <a:fillRect/>
        </a:stretch>
      </blipFill>
      <spPr>
        <a:xfrm xmlns:a="http://schemas.openxmlformats.org/drawingml/2006/main">
          <a:off x="488253" y="25400"/>
          <a:ext cx="6721848" cy="351607"/>
        </a:xfrm>
        <a:prstGeom xmlns:a="http://schemas.openxmlformats.org/drawingml/2006/main" prst="rect">
          <avLst/>
        </a:prstGeom>
        <a:ln xmlns:a="http://schemas.openxmlformats.org/drawingml/2006/main">
          <a:prstDash val="solid"/>
        </a:ln>
      </spPr>
    </pic>
    <clientData/>
  </twoCellAnchor>
  <twoCellAnchor editAs="oneCell">
    <from>
      <col>9</col>
      <colOff>50679</colOff>
      <row>19</row>
      <rowOff>762909</rowOff>
    </from>
    <to>
      <col>10</col>
      <colOff>925901</colOff>
      <row>22</row>
      <rowOff>69228</rowOff>
    </to>
    <pic>
      <nvPicPr>
        <cNvPr id="7" name="Imagen 6" descr="Texto&#10;&#10;Descripción generada automáticamente">
          <a:hlinkClick xmlns:a="http://schemas.openxmlformats.org/drawingml/2006/main" xmlns:r="http://schemas.openxmlformats.org/officeDocument/2006/relationships" r:id="rId4"/>
        </cNvPr>
        <cNvPicPr>
          <a:picLocks xmlns:a="http://schemas.openxmlformats.org/drawingml/2006/main" noChangeAspect="1"/>
        </cNvPicPr>
      </nvPicPr>
      <blipFill>
        <a:blip xmlns:a="http://schemas.openxmlformats.org/drawingml/2006/main" xmlns:r="http://schemas.openxmlformats.org/officeDocument/2006/relationships" r:embed="rId3"/>
        <a:stretch xmlns:a="http://schemas.openxmlformats.org/drawingml/2006/main">
          <a:fillRect/>
        </a:stretch>
      </blipFill>
      <spPr>
        <a:xfrm xmlns:a="http://schemas.openxmlformats.org/drawingml/2006/main">
          <a:off x="7219829" y="3550559"/>
          <a:ext cx="1014922" cy="411219"/>
        </a:xfrm>
        <a:prstGeom xmlns:a="http://schemas.openxmlformats.org/drawingml/2006/main" prst="rect">
          <avLst/>
        </a:prstGeom>
        <a:ln xmlns:a="http://schemas.openxmlformats.org/drawingml/2006/main">
          <a:prstDash val="solid"/>
        </a:ln>
      </spPr>
    </pic>
    <clientData/>
  </twoCellAnchor>
  <twoCellAnchor editAs="absolute">
    <from>
      <col>1</col>
      <colOff>816673</colOff>
      <row>32</row>
      <rowOff>105473</rowOff>
    </from>
    <to>
      <col>2</col>
      <colOff>418946</colOff>
      <row>35</row>
      <rowOff>113216</rowOff>
    </to>
    <pic>
      <nvPicPr>
        <cNvPr id="8" name="Imagen 7" descr="Interfaz de usuario gráfica, Texto, Aplicación, Correo electrónico&#10;&#10;Descripción generada automáticamente">
          <a:hlinkClick xmlns:a="http://schemas.openxmlformats.org/drawingml/2006/main" xmlns:r="http://schemas.openxmlformats.org/officeDocument/2006/relationships" r:id="rId6"/>
        </cNvPr>
        <cNvPicPr>
          <a:picLocks xmlns:a="http://schemas.openxmlformats.org/drawingml/2006/main" noChangeAspect="1"/>
        </cNvPicPr>
      </nvPicPr>
      <blipFill rotWithShape="1">
        <a:blip xmlns:a="http://schemas.openxmlformats.org/drawingml/2006/main" xmlns:r="http://schemas.openxmlformats.org/officeDocument/2006/relationships" cstate="print" r:embed="rId4"/>
        <a:srcRect xmlns:a="http://schemas.openxmlformats.org/drawingml/2006/main" l="6882" t="27754" r="84922" b="50506"/>
        <a:stretch xmlns:a="http://schemas.openxmlformats.org/drawingml/2006/main">
          <a:fillRect/>
        </a:stretch>
      </blipFill>
      <spPr>
        <a:xfrm xmlns:a="http://schemas.openxmlformats.org/drawingml/2006/main">
          <a:off x="873823" y="6747573"/>
          <a:ext cx="542073" cy="579243"/>
        </a:xfrm>
        <a:prstGeom xmlns:a="http://schemas.openxmlformats.org/drawingml/2006/main" prst="rect">
          <avLst/>
        </a:prstGeom>
        <a:ln xmlns:a="http://schemas.openxmlformats.org/drawingml/2006/main">
          <a:prstDash val="solid"/>
        </a:ln>
      </spPr>
    </pic>
    <clientData/>
  </twoCellAnchor>
  <twoCellAnchor editAs="absolute">
    <from>
      <col>1</col>
      <colOff>771603</colOff>
      <row>36</row>
      <rowOff>63500</rowOff>
    </from>
    <to>
      <col>2</col>
      <colOff>412596</colOff>
      <row>39</row>
      <rowOff>43367</rowOff>
    </to>
    <pic>
      <nvPicPr>
        <cNvPr id="9" name="Imagen 8" descr="Interfaz de usuario gráfica, Texto, Aplicación, Correo electrónico&#10;&#10;Descripción generada automáticamente">
          <a:hlinkClick xmlns:a="http://schemas.openxmlformats.org/drawingml/2006/main" xmlns:r="http://schemas.openxmlformats.org/officeDocument/2006/relationships" r:id="rId7"/>
        </cNvPr>
        <cNvPicPr>
          <a:picLocks xmlns:a="http://schemas.openxmlformats.org/drawingml/2006/main" noChangeAspect="1"/>
        </cNvPicPr>
      </nvPicPr>
      <blipFill rotWithShape="1">
        <a:blip xmlns:a="http://schemas.openxmlformats.org/drawingml/2006/main" xmlns:r="http://schemas.openxmlformats.org/officeDocument/2006/relationships" cstate="print" r:embed="rId5"/>
        <a:srcRect xmlns:a="http://schemas.openxmlformats.org/drawingml/2006/main" l="6296" t="56645" r="84922" b="22759"/>
        <a:stretch xmlns:a="http://schemas.openxmlformats.org/drawingml/2006/main">
          <a:fillRect/>
        </a:stretch>
      </blipFill>
      <spPr>
        <a:xfrm xmlns:a="http://schemas.openxmlformats.org/drawingml/2006/main">
          <a:off x="828753" y="7467600"/>
          <a:ext cx="580793" cy="551367"/>
        </a:xfrm>
        <a:prstGeom xmlns:a="http://schemas.openxmlformats.org/drawingml/2006/main" prst="rect">
          <avLst/>
        </a:prstGeom>
        <a:ln xmlns:a="http://schemas.openxmlformats.org/drawingml/2006/main">
          <a:prstDash val="solid"/>
        </a:ln>
      </spPr>
    </pic>
    <clientData/>
  </twoCellAnchor>
  <twoCellAnchor editAs="oneCell">
    <from>
      <col>10</col>
      <colOff>1504950</colOff>
      <row>2</row>
      <rowOff>49526</rowOff>
    </from>
    <to>
      <col>11</col>
      <colOff>44450</colOff>
      <row>2</row>
      <rowOff>351584</rowOff>
    </to>
    <pic>
      <nvPicPr>
        <cNvPr id="10" name="Imagen 9" descr="Texto&#10;&#10;Descripción generada automáticamente con confianza baja">
          <a:hlinkClick xmlns:a="http://schemas.openxmlformats.org/drawingml/2006/main" xmlns:r="http://schemas.openxmlformats.org/officeDocument/2006/relationships" r:id="rId8"/>
        </cNvPr>
        <cNvPicPr>
          <a:picLocks xmlns:a="http://schemas.openxmlformats.org/drawingml/2006/main" noChangeAspect="1"/>
        </cNvPicPr>
      </nvPicPr>
      <blipFill>
        <a:blip xmlns:a="http://schemas.openxmlformats.org/drawingml/2006/main" xmlns:r="http://schemas.openxmlformats.org/officeDocument/2006/relationships" r:embed="rId6"/>
        <a:stretch xmlns:a="http://schemas.openxmlformats.org/drawingml/2006/main">
          <a:fillRect/>
        </a:stretch>
      </blipFill>
      <spPr>
        <a:xfrm xmlns:a="http://schemas.openxmlformats.org/drawingml/2006/main">
          <a:off x="6699250" y="430526"/>
          <a:ext cx="730250" cy="302058"/>
        </a:xfrm>
        <a:prstGeom xmlns:a="http://schemas.openxmlformats.org/drawingml/2006/main" prst="rect">
          <avLst/>
        </a:prstGeom>
        <a:ln xmlns:a="http://schemas.openxmlformats.org/drawingml/2006/main">
          <a:prstDash val="solid"/>
        </a:ln>
      </spPr>
    </pic>
    <clientData/>
  </twoCellAnchor>
  <twoCellAnchor editAs="oneCell">
    <from>
      <col>2</col>
      <colOff>1809750</colOff>
      <row>44</row>
      <rowOff>63501</rowOff>
    </from>
    <to>
      <col>10</col>
      <colOff>558800</colOff>
      <row>46</row>
      <rowOff>111365</rowOff>
    </to>
    <pic>
      <nvPicPr>
        <cNvPr id="5" name="Imagen 4">
          <a:hlinkClick xmlns:a="http://schemas.openxmlformats.org/drawingml/2006/main" xmlns:r="http://schemas.openxmlformats.org/officeDocument/2006/relationships" r:id="rId6"/>
        </cNvPr>
        <cNvPicPr>
          <a:picLocks xmlns:a="http://schemas.openxmlformats.org/drawingml/2006/main" noChangeAspect="1"/>
        </cNvPicPr>
      </nvPicPr>
      <blipFill>
        <a:blip xmlns:a="http://schemas.openxmlformats.org/drawingml/2006/main" xmlns:r="http://schemas.openxmlformats.org/officeDocument/2006/relationships" r:embed="rId7"/>
        <a:stretch xmlns:a="http://schemas.openxmlformats.org/drawingml/2006/main">
          <a:fillRect/>
        </a:stretch>
      </blipFill>
      <spPr>
        <a:xfrm xmlns:a="http://schemas.openxmlformats.org/drawingml/2006/main">
          <a:off x="2019300" y="8813801"/>
          <a:ext cx="3733800" cy="428864"/>
        </a:xfrm>
        <a:prstGeom xmlns:a="http://schemas.openxmlformats.org/drawingml/2006/main" prst="rect">
          <avLst/>
        </a:prstGeom>
        <a:ln xmlns:a="http://schemas.openxmlformats.org/drawingml/2006/main">
          <a:prstDash val="solid"/>
        </a:ln>
      </spPr>
    </pic>
    <clientData/>
  </twoCellAnchor>
</wsDr>
</file>

<file path=xl/drawings/drawing4.xml><?xml version="1.0" encoding="utf-8"?>
<wsDr xmlns="http://schemas.openxmlformats.org/drawingml/2006/spreadsheetDrawing">
  <twoCellAnchor>
    <from>
      <col>15</col>
      <colOff>30919</colOff>
      <row>0</row>
      <rowOff>55217</rowOff>
    </from>
    <to>
      <col>19</col>
      <colOff>94790</colOff>
      <row>9</row>
      <rowOff>425236</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editAs="absolute">
    <from>
      <col>2</col>
      <colOff>204612</colOff>
      <row>2</row>
      <rowOff>127000</rowOff>
    </from>
    <to>
      <col>12</col>
      <colOff>1484195</colOff>
      <row>5</row>
      <rowOff>35277</rowOff>
    </to>
    <pic>
      <nvPicPr>
        <cNvPr id="2" name="Imagen 1" descr="Interfaz de usuario gráfica, Texto, Aplicación, Correo electrónico&#10;&#10;Descripción generada automáticamente"/>
        <cNvPicPr>
          <a:picLocks xmlns:a="http://schemas.openxmlformats.org/drawingml/2006/main" noChangeAspect="1"/>
        </cNvPicPr>
      </nvPicPr>
      <blipFill rotWithShape="1">
        <a:blip xmlns:a="http://schemas.openxmlformats.org/drawingml/2006/main" xmlns:r="http://schemas.openxmlformats.org/officeDocument/2006/relationships" cstate="print" r:embed="rId2"/>
        <a:srcRect xmlns:a="http://schemas.openxmlformats.org/drawingml/2006/main" t="26844" b="49960"/>
        <a:stretch xmlns:a="http://schemas.openxmlformats.org/drawingml/2006/main">
          <a:fillRect/>
        </a:stretch>
      </blipFill>
      <spPr>
        <a:xfrm xmlns:a="http://schemas.openxmlformats.org/drawingml/2006/main">
          <a:off x="1112662" y="584200"/>
          <a:ext cx="6607233" cy="632177"/>
        </a:xfrm>
        <a:prstGeom xmlns:a="http://schemas.openxmlformats.org/drawingml/2006/main" prst="rect">
          <avLst/>
        </a:prstGeom>
        <a:ln xmlns:a="http://schemas.openxmlformats.org/drawingml/2006/main">
          <a:prstDash val="solid"/>
        </a:ln>
      </spPr>
    </pic>
    <clientData/>
  </twoCellAnchor>
  <twoCellAnchor editAs="oneCell">
    <from>
      <col>6</col>
      <colOff>0</colOff>
      <row>29</row>
      <rowOff>2876</rowOff>
    </from>
    <to>
      <col>12</col>
      <colOff>1021522</colOff>
      <row>31</row>
      <rowOff>141270</rowOff>
    </to>
    <pic>
      <nvPicPr>
        <cNvPr id="9" name="Imagen 8">
          <a:hlinkClick xmlns:a="http://schemas.openxmlformats.org/drawingml/2006/main" xmlns:r="http://schemas.openxmlformats.org/officeDocument/2006/relationships" r:id="rId4"/>
        </cNvPr>
        <cNvPicPr>
          <a:picLocks xmlns:a="http://schemas.openxmlformats.org/drawingml/2006/main" noChangeAspect="1"/>
        </cNvPicPr>
      </nvPicPr>
      <blipFill>
        <a:blip xmlns:a="http://schemas.openxmlformats.org/drawingml/2006/main" xmlns:r="http://schemas.openxmlformats.org/officeDocument/2006/relationships" r:embed="rId3"/>
        <a:stretch xmlns:a="http://schemas.openxmlformats.org/drawingml/2006/main">
          <a:fillRect/>
        </a:stretch>
      </blipFill>
      <spPr>
        <a:xfrm xmlns:a="http://schemas.openxmlformats.org/drawingml/2006/main">
          <a:off x="2521594" y="8331499"/>
          <a:ext cx="4730290" cy="543322"/>
        </a:xfrm>
        <a:prstGeom xmlns:a="http://schemas.openxmlformats.org/drawingml/2006/main" prst="rect">
          <avLst/>
        </a:prstGeom>
        <a:ln xmlns:a="http://schemas.openxmlformats.org/drawingml/2006/main">
          <a:prstDash val="solid"/>
        </a:ln>
      </spPr>
    </pic>
    <clientData/>
  </twoCellAnchor>
  <twoCellAnchor editAs="oneCell">
    <from>
      <col>16</col>
      <colOff>2309928</colOff>
      <row>28</row>
      <rowOff>193262</rowOff>
    </from>
    <to>
      <col>17</col>
      <colOff>331305</colOff>
      <row>31</row>
      <rowOff>151645</rowOff>
    </to>
    <pic>
      <nvPicPr>
        <cNvPr id="10" name="Imagen 9">
          <a:hlinkClick xmlns:a="http://schemas.openxmlformats.org/drawingml/2006/main" xmlns:r="http://schemas.openxmlformats.org/officeDocument/2006/relationships" r:id="rId6"/>
        </cNvPr>
        <cNvPicPr>
          <a:picLocks xmlns:a="http://schemas.openxmlformats.org/drawingml/2006/main" noChangeAspect="1"/>
        </cNvPicPr>
      </nvPicPr>
      <blipFill>
        <a:blip xmlns:a="http://schemas.openxmlformats.org/drawingml/2006/main" xmlns:r="http://schemas.openxmlformats.org/officeDocument/2006/relationships" r:embed="rId4"/>
        <a:stretch xmlns:a="http://schemas.openxmlformats.org/drawingml/2006/main">
          <a:fillRect/>
        </a:stretch>
      </blipFill>
      <spPr>
        <a:xfrm xmlns:a="http://schemas.openxmlformats.org/drawingml/2006/main">
          <a:off x="10656957" y="8319421"/>
          <a:ext cx="1435652" cy="565774"/>
        </a:xfrm>
        <a:prstGeom xmlns:a="http://schemas.openxmlformats.org/drawingml/2006/main" prst="rect">
          <avLst/>
        </a:prstGeom>
        <a:ln xmlns:a="http://schemas.openxmlformats.org/drawingml/2006/main">
          <a:prstDash val="solid"/>
        </a:ln>
      </spPr>
    </pic>
    <clientData/>
  </twoCellAnchor>
</wsDr>
</file>

<file path=xl/drawings/drawing5.xml><?xml version="1.0" encoding="utf-8"?>
<wsDr xmlns="http://schemas.openxmlformats.org/drawingml/2006/spreadsheetDrawing">
  <twoCellAnchor>
    <from>
      <col>11</col>
      <colOff>418180</colOff>
      <row>1</row>
      <rowOff>55217</rowOff>
    </from>
    <to>
      <col>15</col>
      <colOff>743288</colOff>
      <row>14</row>
      <rowOff>29879</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editAs="absolute">
    <from>
      <col>3</col>
      <colOff>27517</colOff>
      <row>3</row>
      <rowOff>72673</rowOff>
    </from>
    <to>
      <col>9</col>
      <colOff>30584</colOff>
      <row>5</row>
      <rowOff>164397</rowOff>
    </to>
    <pic>
      <nvPicPr>
        <cNvPr id="2" name="Imagen 1" descr="Interfaz de usuario gráfica, Texto, Aplicación, Correo electrónico&#10;&#10;Descripción generada automáticamente"/>
        <cNvPicPr>
          <a:picLocks xmlns:a="http://schemas.openxmlformats.org/drawingml/2006/main" noChangeAspect="1"/>
        </cNvPicPr>
      </nvPicPr>
      <blipFill rotWithShape="1">
        <a:blip xmlns:a="http://schemas.openxmlformats.org/drawingml/2006/main" xmlns:r="http://schemas.openxmlformats.org/officeDocument/2006/relationships" cstate="print" r:embed="rId2"/>
        <a:srcRect xmlns:a="http://schemas.openxmlformats.org/drawingml/2006/main" l="3947" t="54471" r="2919" b="20770"/>
        <a:stretch xmlns:a="http://schemas.openxmlformats.org/drawingml/2006/main">
          <a:fillRect/>
        </a:stretch>
      </blipFill>
      <spPr>
        <a:xfrm xmlns:a="http://schemas.openxmlformats.org/drawingml/2006/main">
          <a:off x="1049867" y="771173"/>
          <a:ext cx="6160911" cy="663224"/>
        </a:xfrm>
        <a:prstGeom xmlns:a="http://schemas.openxmlformats.org/drawingml/2006/main" prst="rect">
          <avLst/>
        </a:prstGeom>
        <a:ln xmlns:a="http://schemas.openxmlformats.org/drawingml/2006/main">
          <a:prstDash val="solid"/>
        </a:ln>
      </spPr>
    </pic>
    <clientData/>
  </twoCellAnchor>
</wsDr>
</file>

<file path=xl/drawings/drawing6.xml><?xml version="1.0" encoding="utf-8"?>
<wsDr xmlns="http://schemas.openxmlformats.org/drawingml/2006/spreadsheetDrawing">
  <twoCellAnchor editAs="oneCell">
    <from>
      <col>1</col>
      <colOff>0</colOff>
      <row>1</row>
      <rowOff>12700</rowOff>
    </from>
    <to>
      <col>9</col>
      <colOff>625848</colOff>
      <row>2</row>
      <rowOff>173807</rowOff>
    </to>
    <pic>
      <nvPicPr>
        <cNvPr id="2" name="Imagen 1"/>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762000" y="88900"/>
          <a:ext cx="6721848" cy="351607"/>
        </a:xfrm>
        <a:prstGeom xmlns:a="http://schemas.openxmlformats.org/drawingml/2006/main" prst="rect">
          <avLst/>
        </a:prstGeom>
        <a:ln xmlns:a="http://schemas.openxmlformats.org/drawingml/2006/main">
          <a:prstDash val="solid"/>
        </a:ln>
      </spPr>
    </pic>
    <clientData/>
  </twoCellAnchor>
  <twoCellAnchor editAs="absolute">
    <from>
      <col>1</col>
      <colOff>120650</colOff>
      <row>13</row>
      <rowOff>114300</rowOff>
    </from>
    <to>
      <col>1</col>
      <colOff>704850</colOff>
      <row>16</row>
      <rowOff>114300</rowOff>
    </to>
    <pic>
      <nvPicPr>
        <cNvPr id="6" name="Imagen 5"/>
        <cNvPicPr>
          <a:picLocks xmlns:a="http://schemas.openxmlformats.org/drawingml/2006/main" noChangeAspect="1"/>
        </cNvPicPr>
      </nvPicPr>
      <blipFill rotWithShape="1">
        <a:blip xmlns:a="http://schemas.openxmlformats.org/drawingml/2006/main" xmlns:r="http://schemas.openxmlformats.org/officeDocument/2006/relationships" cstate="print" r:embed="rId2"/>
        <a:srcRect xmlns:a="http://schemas.openxmlformats.org/drawingml/2006/main" l="6731" t="27859" r="84423" b="50712"/>
        <a:stretch xmlns:a="http://schemas.openxmlformats.org/drawingml/2006/main">
          <a:fillRect/>
        </a:stretch>
      </blipFill>
      <spPr>
        <a:xfrm xmlns:a="http://schemas.openxmlformats.org/drawingml/2006/main">
          <a:off x="882650" y="2374900"/>
          <a:ext cx="584200" cy="571500"/>
        </a:xfrm>
        <a:prstGeom xmlns:a="http://schemas.openxmlformats.org/drawingml/2006/main" prst="rect">
          <avLst/>
        </a:prstGeom>
        <a:ln xmlns:a="http://schemas.openxmlformats.org/drawingml/2006/main">
          <a:prstDash val="solid"/>
        </a:ln>
      </spPr>
    </pic>
    <clientData/>
  </twoCellAnchor>
  <twoCellAnchor editAs="absolute">
    <from>
      <col>1</col>
      <colOff>152400</colOff>
      <row>18</row>
      <rowOff>101601</rowOff>
    </from>
    <to>
      <col>1</col>
      <colOff>704850</colOff>
      <row>21</row>
      <rowOff>139701</rowOff>
    </to>
    <pic>
      <nvPicPr>
        <cNvPr id="7" name="Imagen 6"/>
        <cNvPicPr>
          <a:picLocks xmlns:a="http://schemas.openxmlformats.org/drawingml/2006/main" noChangeAspect="1"/>
        </cNvPicPr>
      </nvPicPr>
      <blipFill rotWithShape="1">
        <a:blip xmlns:a="http://schemas.openxmlformats.org/drawingml/2006/main" xmlns:r="http://schemas.openxmlformats.org/officeDocument/2006/relationships" cstate="print" r:embed="rId3"/>
        <a:srcRect xmlns:a="http://schemas.openxmlformats.org/drawingml/2006/main" l="6923" t="55717" r="84712" b="21425"/>
        <a:stretch xmlns:a="http://schemas.openxmlformats.org/drawingml/2006/main">
          <a:fillRect/>
        </a:stretch>
      </blipFill>
      <spPr>
        <a:xfrm xmlns:a="http://schemas.openxmlformats.org/drawingml/2006/main">
          <a:off x="914400" y="3314701"/>
          <a:ext cx="552450" cy="609600"/>
        </a:xfrm>
        <a:prstGeom xmlns:a="http://schemas.openxmlformats.org/drawingml/2006/main" prst="rect">
          <avLst/>
        </a:prstGeom>
        <a:ln xmlns:a="http://schemas.openxmlformats.org/drawingml/2006/main">
          <a:prstDash val="solid"/>
        </a:ln>
      </spPr>
    </pic>
    <clientData/>
  </twoCellAnchor>
  <twoCellAnchor editAs="oneCell">
    <from>
      <col>1</col>
      <colOff>181065</colOff>
      <row>8</row>
      <rowOff>165101</rowOff>
    </from>
    <to>
      <col>1</col>
      <colOff>585016</colOff>
      <row>11</row>
      <rowOff>57151</rowOff>
    </to>
    <pic>
      <nvPicPr>
        <cNvPr id="8" name="Imagen 7" descr="Icono&#10;&#10;Descripción generada automáticamente"/>
        <cNvPicPr>
          <a:picLocks xmlns:a="http://schemas.openxmlformats.org/drawingml/2006/main" noChangeAspect="1"/>
        </cNvPicPr>
      </nvPicPr>
      <blipFill>
        <a:blip xmlns:a="http://schemas.openxmlformats.org/drawingml/2006/main" xmlns:r="http://schemas.openxmlformats.org/officeDocument/2006/relationships" cstate="print" r:embed="rId4"/>
        <a:stretch xmlns:a="http://schemas.openxmlformats.org/drawingml/2006/main">
          <a:fillRect/>
        </a:stretch>
      </blipFill>
      <spPr>
        <a:xfrm xmlns:a="http://schemas.openxmlformats.org/drawingml/2006/main">
          <a:off x="943065" y="1473201"/>
          <a:ext cx="403951" cy="463550"/>
        </a:xfrm>
        <a:prstGeom xmlns:a="http://schemas.openxmlformats.org/drawingml/2006/main" prst="rect">
          <avLst/>
        </a:prstGeom>
        <a:ln xmlns:a="http://schemas.openxmlformats.org/drawingml/2006/main">
          <a:prstDash val="solid"/>
        </a:ln>
      </spPr>
    </pic>
    <clientData/>
  </twoCellAnchor>
  <twoCellAnchor editAs="oneCell">
    <from>
      <col>1</col>
      <colOff>501650</colOff>
      <row>4</row>
      <rowOff>120650</rowOff>
    </from>
    <to>
      <col>2</col>
      <colOff>199250</colOff>
      <row>7</row>
      <rowOff>8750</rowOff>
    </to>
    <pic>
      <nvPicPr>
        <cNvPr id="9" name="Gráfico 8" descr="Insignia con relleno sólido"/>
        <cNvPicPr>
          <a:picLocks xmlns:a="http://schemas.openxmlformats.org/drawingml/2006/main" noChangeAspect="1"/>
        </cNvPicPr>
      </nvPicPr>
      <blipFill>
        <a:blip xmlns:a="http://schemas.openxmlformats.org/drawingml/2006/main" xmlns:r="http://schemas.openxmlformats.org/officeDocument/2006/relationships" r:embed="rId5"/>
        <a:stretch xmlns:a="http://schemas.openxmlformats.org/drawingml/2006/main">
          <a:fillRect/>
        </a:stretch>
      </blipFill>
      <spPr>
        <a:xfrm xmlns:a="http://schemas.openxmlformats.org/drawingml/2006/main">
          <a:off x="1263650" y="666750"/>
          <a:ext cx="459600" cy="459600"/>
        </a:xfrm>
        <a:prstGeom xmlns:a="http://schemas.openxmlformats.org/drawingml/2006/main" prst="rect">
          <avLst/>
        </a:prstGeom>
        <a:ln xmlns:a="http://schemas.openxmlformats.org/drawingml/2006/main">
          <a:prstDash val="solid"/>
        </a:ln>
      </spPr>
    </pic>
    <clientData/>
  </twoCellAnchor>
  <twoCellAnchor editAs="oneCell">
    <from>
      <col>9</col>
      <colOff>10300</colOff>
      <row>9</row>
      <rowOff>0</rowOff>
    </from>
    <to>
      <col>9</col>
      <colOff>469900</colOff>
      <row>11</row>
      <rowOff>78600</rowOff>
    </to>
    <pic>
      <nvPicPr>
        <cNvPr id="10" name="Gráfico 9" descr="Insignia 3 con relleno sólido"/>
        <cNvPicPr>
          <a:picLocks xmlns:a="http://schemas.openxmlformats.org/drawingml/2006/main" noChangeAspect="1"/>
        </cNvPicPr>
      </nvPicPr>
      <blipFill>
        <a:blip xmlns:a="http://schemas.openxmlformats.org/drawingml/2006/main" xmlns:r="http://schemas.openxmlformats.org/officeDocument/2006/relationships" r:embed="rId6"/>
        <a:stretch xmlns:a="http://schemas.openxmlformats.org/drawingml/2006/main">
          <a:fillRect/>
        </a:stretch>
      </blipFill>
      <spPr>
        <a:xfrm xmlns:a="http://schemas.openxmlformats.org/drawingml/2006/main">
          <a:off x="6868300" y="1498600"/>
          <a:ext cx="459600" cy="459600"/>
        </a:xfrm>
        <a:prstGeom xmlns:a="http://schemas.openxmlformats.org/drawingml/2006/main" prst="rect">
          <avLst/>
        </a:prstGeom>
        <a:ln xmlns:a="http://schemas.openxmlformats.org/drawingml/2006/main">
          <a:prstDash val="solid"/>
        </a:ln>
      </spPr>
    </pic>
    <clientData/>
  </twoCellAnchor>
  <twoCellAnchor editAs="oneCell">
    <from>
      <col>9</col>
      <colOff>7900</colOff>
      <row>14</row>
      <rowOff>14250</rowOff>
    </from>
    <to>
      <col>9</col>
      <colOff>467500</colOff>
      <row>16</row>
      <rowOff>92850</rowOff>
    </to>
    <pic>
      <nvPicPr>
        <cNvPr id="11" name="Gráfico 10" descr="Insignia 4 con relleno sólido"/>
        <cNvPicPr>
          <a:picLocks xmlns:a="http://schemas.openxmlformats.org/drawingml/2006/main" noChangeAspect="1"/>
        </cNvPicPr>
      </nvPicPr>
      <blipFill>
        <a:blip xmlns:a="http://schemas.openxmlformats.org/drawingml/2006/main" xmlns:r="http://schemas.openxmlformats.org/officeDocument/2006/relationships" r:embed="rId7"/>
        <a:stretch xmlns:a="http://schemas.openxmlformats.org/drawingml/2006/main">
          <a:fillRect/>
        </a:stretch>
      </blipFill>
      <spPr>
        <a:xfrm xmlns:a="http://schemas.openxmlformats.org/drawingml/2006/main">
          <a:off x="6865900" y="2465350"/>
          <a:ext cx="459600" cy="459600"/>
        </a:xfrm>
        <a:prstGeom xmlns:a="http://schemas.openxmlformats.org/drawingml/2006/main" prst="rect">
          <avLst/>
        </a:prstGeom>
        <a:ln xmlns:a="http://schemas.openxmlformats.org/drawingml/2006/main">
          <a:prstDash val="solid"/>
        </a:ln>
      </spPr>
    </pic>
    <clientData/>
  </twoCellAnchor>
  <twoCellAnchor editAs="oneCell">
    <from>
      <col>9</col>
      <colOff>0</colOff>
      <row>18</row>
      <rowOff>114300</rowOff>
    </from>
    <to>
      <col>9</col>
      <colOff>482600</colOff>
      <row>21</row>
      <rowOff>25400</rowOff>
    </to>
    <pic>
      <nvPicPr>
        <cNvPr id="12" name="Gráfico 11" descr="Insignia 5 con relleno sólido"/>
        <cNvPicPr>
          <a:picLocks xmlns:a="http://schemas.openxmlformats.org/drawingml/2006/main" noChangeAspect="1"/>
        </cNvPicPr>
      </nvPicPr>
      <blipFill>
        <a:blip xmlns:a="http://schemas.openxmlformats.org/drawingml/2006/main" xmlns:r="http://schemas.openxmlformats.org/officeDocument/2006/relationships" r:embed="rId8"/>
        <a:stretch xmlns:a="http://schemas.openxmlformats.org/drawingml/2006/main">
          <a:fillRect/>
        </a:stretch>
      </blipFill>
      <spPr>
        <a:xfrm xmlns:a="http://schemas.openxmlformats.org/drawingml/2006/main">
          <a:off x="6858000" y="3327400"/>
          <a:ext cx="482600" cy="482600"/>
        </a:xfrm>
        <a:prstGeom xmlns:a="http://schemas.openxmlformats.org/drawingml/2006/main" prst="rect">
          <avLst/>
        </a:prstGeom>
        <a:ln xmlns:a="http://schemas.openxmlformats.org/drawingml/2006/main">
          <a:prstDash val="solid"/>
        </a:ln>
      </spPr>
    </pic>
    <clientData/>
  </twoCellAnchor>
</wsDr>
</file>

<file path=xl/drawings/drawing7.xml><?xml version="1.0" encoding="utf-8"?>
<wsDr xmlns="http://schemas.openxmlformats.org/drawingml/2006/spreadsheetDrawing">
  <twoCellAnchor editAs="absolute">
    <from>
      <col>2</col>
      <colOff>517188</colOff>
      <row>29</row>
      <rowOff>9554</rowOff>
    </from>
    <to>
      <col>10</col>
      <colOff>1320896</colOff>
      <row>43</row>
      <rowOff>9455</rowOff>
    </to>
    <pic>
      <nvPicPr>
        <cNvPr id="3" name="Imagen 2" descr="Interfaz de usuario gráfica, Texto, Aplicación, Correo electrónico&#10;&#10;Descripción generada automáticamente"/>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1964988" y="5515004"/>
          <a:ext cx="6601258" cy="2666901"/>
        </a:xfrm>
        <a:prstGeom xmlns:a="http://schemas.openxmlformats.org/drawingml/2006/main" prst="rect">
          <avLst/>
        </a:prstGeom>
        <a:ln xmlns:a="http://schemas.openxmlformats.org/drawingml/2006/main">
          <a:prstDash val="solid"/>
        </a:ln>
      </spPr>
    </pic>
    <clientData/>
  </twoCellAnchor>
  <twoCellAnchor editAs="oneCell">
    <from>
      <col>2</col>
      <colOff>297753</colOff>
      <row>0</row>
      <rowOff>12700</rowOff>
    </from>
    <to>
      <col>10</col>
      <colOff>1222051</colOff>
      <row>1</row>
      <rowOff>173807</rowOff>
    </to>
    <pic>
      <nvPicPr>
        <cNvPr id="4" name="Imagen 3"/>
        <cNvPicPr>
          <a:picLocks xmlns:a="http://schemas.openxmlformats.org/drawingml/2006/main" noChangeAspect="1"/>
        </cNvPicPr>
      </nvPicPr>
      <blipFill>
        <a:blip xmlns:a="http://schemas.openxmlformats.org/drawingml/2006/main" xmlns:r="http://schemas.openxmlformats.org/officeDocument/2006/relationships" cstate="print" r:embed="rId2"/>
        <a:stretch xmlns:a="http://schemas.openxmlformats.org/drawingml/2006/main">
          <a:fillRect/>
        </a:stretch>
      </blipFill>
      <spPr>
        <a:xfrm xmlns:a="http://schemas.openxmlformats.org/drawingml/2006/main">
          <a:off x="507303" y="12700"/>
          <a:ext cx="6721848" cy="351607"/>
        </a:xfrm>
        <a:prstGeom xmlns:a="http://schemas.openxmlformats.org/drawingml/2006/main" prst="rect">
          <avLst/>
        </a:prstGeom>
        <a:ln xmlns:a="http://schemas.openxmlformats.org/drawingml/2006/main">
          <a:prstDash val="solid"/>
        </a:ln>
      </spPr>
    </pic>
    <clientData/>
  </twoCellAnchor>
  <twoCellAnchor editAs="oneCell">
    <from>
      <col>8</col>
      <colOff>1015879</colOff>
      <row>18</row>
      <rowOff>756559</rowOff>
    </from>
    <to>
      <col>10</col>
      <colOff>665551</colOff>
      <row>21</row>
      <rowOff>62878</rowOff>
    </to>
    <pic>
      <nvPicPr>
        <cNvPr id="6" name="Imagen 5" descr="Texto&#10;&#10;Descripción generada automáticamente">
          <a:hlinkClick xmlns:a="http://schemas.openxmlformats.org/drawingml/2006/main" xmlns:r="http://schemas.openxmlformats.org/officeDocument/2006/relationships" r:id="rId4"/>
        </cNvPr>
        <cNvPicPr>
          <a:picLocks xmlns:a="http://schemas.openxmlformats.org/drawingml/2006/main" noChangeAspect="1"/>
        </cNvPicPr>
      </nvPicPr>
      <blipFill>
        <a:blip xmlns:a="http://schemas.openxmlformats.org/drawingml/2006/main" xmlns:r="http://schemas.openxmlformats.org/officeDocument/2006/relationships" r:embed="rId3"/>
        <a:stretch xmlns:a="http://schemas.openxmlformats.org/drawingml/2006/main">
          <a:fillRect/>
        </a:stretch>
      </blipFill>
      <spPr>
        <a:xfrm xmlns:a="http://schemas.openxmlformats.org/drawingml/2006/main">
          <a:off x="5657729" y="3277509"/>
          <a:ext cx="1014922" cy="411219"/>
        </a:xfrm>
        <a:prstGeom xmlns:a="http://schemas.openxmlformats.org/drawingml/2006/main" prst="rect">
          <avLst/>
        </a:prstGeom>
        <a:ln xmlns:a="http://schemas.openxmlformats.org/drawingml/2006/main">
          <a:prstDash val="solid"/>
        </a:ln>
      </spPr>
    </pic>
    <clientData/>
  </twoCellAnchor>
  <twoCellAnchor editAs="absolute">
    <from>
      <col>2</col>
      <colOff>947301</colOff>
      <row>32</row>
      <rowOff>180766</rowOff>
    </from>
    <to>
      <col>2</col>
      <colOff>1489374</colOff>
      <row>35</row>
      <rowOff>188509</rowOff>
    </to>
    <pic>
      <nvPicPr>
        <cNvPr id="7" name="Imagen 6" descr="Interfaz de usuario gráfica, Texto, Aplicación, Correo electrónico&#10;&#10;Descripción generada automáticamente">
          <a:hlinkClick xmlns:a="http://schemas.openxmlformats.org/drawingml/2006/main" xmlns:r="http://schemas.openxmlformats.org/officeDocument/2006/relationships" r:id="rId6"/>
        </cNvPr>
        <cNvPicPr>
          <a:picLocks xmlns:a="http://schemas.openxmlformats.org/drawingml/2006/main" noChangeAspect="1"/>
        </cNvPicPr>
      </nvPicPr>
      <blipFill rotWithShape="1">
        <a:blip xmlns:a="http://schemas.openxmlformats.org/drawingml/2006/main" xmlns:r="http://schemas.openxmlformats.org/officeDocument/2006/relationships" cstate="print" r:embed="rId4"/>
        <a:srcRect xmlns:a="http://schemas.openxmlformats.org/drawingml/2006/main" l="6882" t="27754" r="84922" b="50506"/>
        <a:stretch xmlns:a="http://schemas.openxmlformats.org/drawingml/2006/main">
          <a:fillRect/>
        </a:stretch>
      </blipFill>
      <spPr>
        <a:xfrm xmlns:a="http://schemas.openxmlformats.org/drawingml/2006/main">
          <a:off x="2395101" y="6257716"/>
          <a:ext cx="542073" cy="579243"/>
        </a:xfrm>
        <a:prstGeom xmlns:a="http://schemas.openxmlformats.org/drawingml/2006/main" prst="rect">
          <avLst/>
        </a:prstGeom>
        <a:ln xmlns:a="http://schemas.openxmlformats.org/drawingml/2006/main">
          <a:prstDash val="solid"/>
        </a:ln>
      </spPr>
    </pic>
    <clientData/>
  </twoCellAnchor>
  <twoCellAnchor editAs="absolute">
    <from>
      <col>2</col>
      <colOff>933074</colOff>
      <row>37</row>
      <rowOff>3629</rowOff>
    </from>
    <to>
      <col>2</col>
      <colOff>1513867</colOff>
      <row>39</row>
      <rowOff>173996</rowOff>
    </to>
    <pic>
      <nvPicPr>
        <cNvPr id="8" name="Imagen 7" descr="Interfaz de usuario gráfica, Texto, Aplicación, Correo electrónico&#10;&#10;Descripción generada automáticamente">
          <a:hlinkClick xmlns:a="http://schemas.openxmlformats.org/drawingml/2006/main" xmlns:r="http://schemas.openxmlformats.org/officeDocument/2006/relationships" r:id="rId7"/>
        </cNvPr>
        <cNvPicPr>
          <a:picLocks xmlns:a="http://schemas.openxmlformats.org/drawingml/2006/main" noChangeAspect="1"/>
        </cNvPicPr>
      </nvPicPr>
      <blipFill rotWithShape="1">
        <a:blip xmlns:a="http://schemas.openxmlformats.org/drawingml/2006/main" xmlns:r="http://schemas.openxmlformats.org/officeDocument/2006/relationships" cstate="print" r:embed="rId5"/>
        <a:srcRect xmlns:a="http://schemas.openxmlformats.org/drawingml/2006/main" l="6296" t="56645" r="84922" b="22759"/>
        <a:stretch xmlns:a="http://schemas.openxmlformats.org/drawingml/2006/main">
          <a:fillRect/>
        </a:stretch>
      </blipFill>
      <spPr>
        <a:xfrm xmlns:a="http://schemas.openxmlformats.org/drawingml/2006/main">
          <a:off x="2380874" y="7033079"/>
          <a:ext cx="580793" cy="551367"/>
        </a:xfrm>
        <a:prstGeom xmlns:a="http://schemas.openxmlformats.org/drawingml/2006/main" prst="rect">
          <avLst/>
        </a:prstGeom>
        <a:ln xmlns:a="http://schemas.openxmlformats.org/drawingml/2006/main">
          <a:prstDash val="solid"/>
        </a:ln>
      </spPr>
    </pic>
    <clientData/>
  </twoCellAnchor>
  <twoCellAnchor editAs="oneCell">
    <from>
      <col>10</col>
      <colOff>1244600</colOff>
      <row>0</row>
      <rowOff>38100</rowOff>
    </from>
    <to>
      <col>12</col>
      <colOff>139700</colOff>
      <row>1</row>
      <rowOff>149658</rowOff>
    </to>
    <pic>
      <nvPicPr>
        <cNvPr id="9" name="Imagen 8" descr="Texto&#10;&#10;Descripción generada automáticamente con confianza baja">
          <a:hlinkClick xmlns:a="http://schemas.openxmlformats.org/drawingml/2006/main" xmlns:r="http://schemas.openxmlformats.org/officeDocument/2006/relationships" r:id="rId8"/>
        </cNvPr>
        <cNvPicPr>
          <a:picLocks xmlns:a="http://schemas.openxmlformats.org/drawingml/2006/main" noChangeAspect="1"/>
        </cNvPicPr>
      </nvPicPr>
      <blipFill>
        <a:blip xmlns:a="http://schemas.openxmlformats.org/drawingml/2006/main" xmlns:r="http://schemas.openxmlformats.org/officeDocument/2006/relationships" r:embed="rId6"/>
        <a:stretch xmlns:a="http://schemas.openxmlformats.org/drawingml/2006/main">
          <a:fillRect/>
        </a:stretch>
      </blipFill>
      <spPr>
        <a:xfrm xmlns:a="http://schemas.openxmlformats.org/drawingml/2006/main">
          <a:off x="8489950" y="38100"/>
          <a:ext cx="730250" cy="302058"/>
        </a:xfrm>
        <a:prstGeom xmlns:a="http://schemas.openxmlformats.org/drawingml/2006/main" prst="rect">
          <avLst/>
        </a:prstGeom>
        <a:ln xmlns:a="http://schemas.openxmlformats.org/drawingml/2006/main">
          <a:prstDash val="solid"/>
        </a:ln>
      </spPr>
    </pic>
    <clientData/>
  </twoCellAnchor>
  <twoCellAnchor editAs="oneCell">
    <from>
      <col>2</col>
      <colOff>1568450</colOff>
      <row>43</row>
      <rowOff>158750</rowOff>
    </from>
    <to>
      <col>9</col>
      <colOff>92818</colOff>
      <row>46</row>
      <rowOff>142034</rowOff>
    </to>
    <pic>
      <nvPicPr>
        <cNvPr id="11" name="Imagen 10">
          <a:hlinkClick xmlns:a="http://schemas.openxmlformats.org/drawingml/2006/main" xmlns:r="http://schemas.openxmlformats.org/officeDocument/2006/relationships" r:id="rId6"/>
        </cNvPr>
        <cNvPicPr>
          <a:picLocks xmlns:a="http://schemas.openxmlformats.org/drawingml/2006/main" noChangeAspect="1"/>
        </cNvPicPr>
      </nvPicPr>
      <blipFill>
        <a:blip xmlns:a="http://schemas.openxmlformats.org/drawingml/2006/main" xmlns:r="http://schemas.openxmlformats.org/officeDocument/2006/relationships" r:embed="rId7"/>
        <a:stretch xmlns:a="http://schemas.openxmlformats.org/drawingml/2006/main">
          <a:fillRect/>
        </a:stretch>
      </blipFill>
      <spPr>
        <a:xfrm xmlns:a="http://schemas.openxmlformats.org/drawingml/2006/main">
          <a:off x="3016250" y="8331200"/>
          <a:ext cx="4182218" cy="554784"/>
        </a:xfrm>
        <a:prstGeom xmlns:a="http://schemas.openxmlformats.org/drawingml/2006/main" prst="rect">
          <avLst/>
        </a:prstGeom>
        <a:ln xmlns:a="http://schemas.openxmlformats.org/drawingml/2006/main">
          <a:prstDash val="solid"/>
        </a:ln>
      </spPr>
    </pic>
    <clientData/>
  </twoCellAnchor>
</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hyperlink" Target="https://www.porvenir.com.co/web/personas/como-consultar-y-retirar-tus-cesantias" TargetMode="External" Id="rId1"/><Relationship Type="http://schemas.openxmlformats.org/officeDocument/2006/relationships/drawing" Target="/xl/drawings/drawing4.xml" Id="rId2"/></Relationships>
</file>

<file path=xl/worksheets/_rels/sheet5.xml.rels><Relationships xmlns="http://schemas.openxmlformats.org/package/2006/relationships"><Relationship Type="http://schemas.openxmlformats.org/officeDocument/2006/relationships/hyperlink" Target="https://www.porvenir.com.co/web/personas/como-consultar-y-retirar-tus-cesantias" TargetMode="External" Id="rId1"/><Relationship Type="http://schemas.openxmlformats.org/officeDocument/2006/relationships/drawing" Target="/xl/drawings/drawing5.xml" Id="rId2"/></Relationships>
</file>

<file path=xl/worksheets/_rels/sheet6.xml.rels><Relationships xmlns="http://schemas.openxmlformats.org/package/2006/relationships"><Relationship Type="http://schemas.openxmlformats.org/officeDocument/2006/relationships/drawing" Target="/xl/drawings/drawing6.xml" Id="rId1"/></Relationships>
</file>

<file path=xl/worksheets/_rels/sheet7.xml.rels><Relationships xmlns="http://schemas.openxmlformats.org/package/2006/relationships"><Relationship Type="http://schemas.openxmlformats.org/officeDocument/2006/relationships/drawing" Target="/xl/drawings/drawing7.xml" Id="rId1"/></Relationships>
</file>

<file path=xl/worksheets/sheet1.xml><?xml version="1.0" encoding="utf-8"?>
<worksheet xmlns="http://schemas.openxmlformats.org/spreadsheetml/2006/main">
  <sheetPr>
    <tabColor rgb="FF92D050"/>
    <outlinePr summaryBelow="1" summaryRight="1"/>
    <pageSetUpPr/>
  </sheetPr>
  <dimension ref="B5:J24"/>
  <sheetViews>
    <sheetView showGridLines="0" showRowColHeaders="0" tabSelected="1" workbookViewId="0">
      <selection activeCell="M14" sqref="M14"/>
    </sheetView>
  </sheetViews>
  <sheetFormatPr baseColWidth="10" defaultRowHeight="15"/>
  <cols>
    <col width="10.90625" customWidth="1" style="31" min="1" max="3"/>
    <col width="10.90625" customWidth="1" style="31" min="4" max="4"/>
    <col width="10.90625" customWidth="1" style="31" min="5" max="16384"/>
  </cols>
  <sheetData>
    <row r="1" ht="6" customHeight="1"/>
    <row r="4" ht="7" customHeight="1"/>
    <row r="5" ht="15" customHeight="1">
      <c r="B5" s="141" t="inlineStr">
        <is>
          <t>Te presentamos esta súper herramienta que te permite calcular las cesantías e intereses de cesantías anuales. 
Puede ser tu aliado financiero para planificar metas importantes, ya sea para financiar metas educativas o la adquisición de vivienda. Con esta herramienta, puedes echarle un vistazo a cuánto acumulas cada año en cesantías y hacer planes a largo plazo. 
¡Imagínate, todo bajo control para lograr esas metas que tanto deseas! Así, con datos precisos, tomar decisiones informadas se vuelve más fácil. 
Sabemos que la situación laboral puede ser diferente para cada persona. Por lo tanto, ponemos a tu disposición 2 calculadoras de cesantías: una para los que trabajan a tiempo completo y otra para los que trabajan por días.
Te invitamos a seguir los pasos que te indicamos para usar esta poderosa herramienta:</t>
        </is>
      </c>
    </row>
    <row r="6"/>
    <row r="7" ht="15" customHeight="1"/>
    <row r="8"/>
    <row r="9"/>
    <row r="10"/>
    <row r="11"/>
    <row r="12"/>
    <row r="13">
      <c r="B13" s="141" t="n"/>
      <c r="C13" s="141" t="n"/>
      <c r="D13" s="141" t="n"/>
      <c r="E13" s="141" t="n"/>
      <c r="F13" s="141" t="n"/>
      <c r="G13" s="141" t="n"/>
      <c r="H13" s="141" t="n"/>
      <c r="I13" s="141" t="n"/>
      <c r="J13" s="141" t="n"/>
    </row>
    <row r="14">
      <c r="B14" s="141" t="n"/>
      <c r="C14" s="141" t="n"/>
      <c r="D14" s="141" t="n"/>
      <c r="E14" s="141" t="n"/>
      <c r="F14" s="141" t="n"/>
      <c r="G14" s="141" t="n"/>
      <c r="H14" s="141" t="n"/>
      <c r="I14" s="141" t="n"/>
      <c r="J14" s="141" t="n"/>
    </row>
    <row r="15">
      <c r="B15" s="141" t="n"/>
      <c r="C15" s="141" t="n"/>
      <c r="D15" s="141" t="n"/>
      <c r="E15" s="141" t="n"/>
      <c r="F15" s="141" t="n"/>
      <c r="G15" s="141" t="n"/>
      <c r="H15" s="141" t="n"/>
      <c r="I15" s="141" t="n"/>
      <c r="J15" s="141" t="n"/>
    </row>
    <row r="16">
      <c r="B16" s="141" t="n"/>
      <c r="C16" s="141" t="n"/>
      <c r="D16" s="141" t="n"/>
      <c r="E16" s="141" t="n"/>
      <c r="F16" s="141" t="n"/>
      <c r="G16" s="141" t="n"/>
      <c r="H16" s="141" t="n"/>
      <c r="I16" s="141" t="n"/>
      <c r="J16" s="141" t="n"/>
    </row>
    <row r="17">
      <c r="B17" s="141" t="n"/>
      <c r="C17" s="141" t="n"/>
      <c r="D17" s="141" t="n"/>
      <c r="E17" s="141" t="n"/>
      <c r="F17" s="141" t="n"/>
      <c r="G17" s="141" t="n"/>
      <c r="H17" s="141" t="n"/>
      <c r="I17" s="141" t="n"/>
      <c r="J17" s="141" t="n"/>
    </row>
    <row r="18">
      <c r="B18" s="141" t="n"/>
      <c r="C18" s="141" t="n"/>
      <c r="D18" s="141" t="n"/>
      <c r="E18" s="141" t="n"/>
      <c r="F18" s="141" t="n"/>
      <c r="G18" s="141" t="n"/>
      <c r="H18" s="141" t="n"/>
      <c r="I18" s="141" t="n"/>
      <c r="J18" s="141" t="n"/>
    </row>
    <row r="19">
      <c r="B19" s="141" t="n"/>
      <c r="C19" s="141" t="n"/>
      <c r="D19" s="141" t="n"/>
      <c r="E19" s="141" t="n"/>
      <c r="F19" s="141" t="n"/>
      <c r="G19" s="141" t="n"/>
      <c r="H19" s="141" t="n"/>
      <c r="I19" s="141" t="n"/>
      <c r="J19" s="141" t="n"/>
    </row>
    <row r="20">
      <c r="B20" s="141" t="n"/>
      <c r="C20" s="141" t="n"/>
      <c r="D20" s="141" t="n"/>
      <c r="E20" s="141" t="n"/>
      <c r="F20" s="141" t="n"/>
      <c r="G20" s="141" t="n"/>
      <c r="H20" s="141" t="n"/>
      <c r="I20" s="141" t="n"/>
      <c r="J20" s="141" t="n"/>
    </row>
    <row r="21">
      <c r="B21" s="141" t="n"/>
      <c r="C21" s="141" t="n"/>
      <c r="D21" s="141" t="n"/>
      <c r="E21" s="141" t="n"/>
      <c r="F21" s="141" t="n"/>
      <c r="G21" s="141" t="n"/>
      <c r="H21" s="141" t="n"/>
      <c r="I21" s="141" t="n"/>
      <c r="J21" s="141" t="n"/>
    </row>
    <row r="22">
      <c r="B22" s="141" t="n"/>
      <c r="C22" s="141" t="n"/>
      <c r="D22" s="141" t="n"/>
      <c r="E22" s="141" t="n"/>
      <c r="F22" s="141" t="n"/>
      <c r="G22" s="141" t="n"/>
      <c r="H22" s="141" t="n"/>
      <c r="I22" s="141" t="n"/>
      <c r="J22" s="141" t="n"/>
    </row>
    <row r="23">
      <c r="B23" s="141" t="n"/>
      <c r="C23" s="141" t="n"/>
      <c r="D23" s="141" t="n"/>
      <c r="E23" s="141" t="n"/>
      <c r="F23" s="141" t="n"/>
      <c r="G23" s="141" t="n"/>
      <c r="H23" s="141" t="n"/>
      <c r="I23" s="141" t="n"/>
      <c r="J23" s="141" t="n"/>
    </row>
    <row r="24">
      <c r="B24" s="100" t="n"/>
      <c r="C24" s="100" t="n"/>
      <c r="D24" s="100" t="n"/>
      <c r="E24" s="100" t="n"/>
      <c r="F24" s="100" t="n"/>
      <c r="G24" s="100" t="n"/>
      <c r="H24" s="100" t="n"/>
      <c r="I24" s="100" t="n"/>
      <c r="J24" s="100" t="n"/>
    </row>
  </sheetData>
  <sheetProtection selectLockedCells="1" selectUnlockedCells="0" algorithmName="SHA-512" sheet="1" objects="1" insertRows="1" insertHyperlinks="1" autoFilter="1" scenarios="1" formatColumns="1" deleteColumns="1" insertColumns="1" pivotTables="1" deleteRows="1" formatCells="1" saltValue="lWqTvYep+yX8n2WV/q4hnA==" formatRows="1" sort="1" spinCount="100000" hashValue="4bJyz9F7x+QZS8P/dlLG6tPmTYocNdX9+9kidWnE7nd4XH56fyFrzF++MfMVWVBXbR04mUSRouhKg5yPZlkwbw=="/>
  <mergeCells count="1">
    <mergeCell ref="B5:J12"/>
  </mergeCells>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tabColor rgb="FFFFCC00"/>
    <outlinePr summaryBelow="1" summaryRight="1"/>
    <pageSetUpPr/>
  </sheetPr>
  <dimension ref="B5:J22"/>
  <sheetViews>
    <sheetView showGridLines="0" topLeftCell="A5" workbookViewId="0">
      <selection activeCell="A1" sqref="A1"/>
    </sheetView>
  </sheetViews>
  <sheetFormatPr baseColWidth="10" defaultRowHeight="15"/>
  <cols>
    <col width="10.90625" customWidth="1" style="31" min="1" max="3"/>
    <col width="10.90625" customWidth="1" style="31" min="4" max="4"/>
    <col width="10.90625" customWidth="1" style="31" min="5" max="16384"/>
  </cols>
  <sheetData>
    <row r="1" ht="6" customHeight="1"/>
    <row r="4" ht="7" customHeight="1"/>
    <row r="5" ht="15" customHeight="1">
      <c r="B5" s="141" t="inlineStr">
        <is>
          <t>¡Trabajas a tiempo completo!
 Te invitamos a explorar y diligenciar las 3 pestañas que tiene la calculadora creada para tí:</t>
        </is>
      </c>
    </row>
    <row r="6"/>
    <row r="7" ht="15" customHeight="1"/>
    <row r="8">
      <c r="B8" s="100" t="n"/>
      <c r="C8" s="100" t="n"/>
      <c r="D8" s="100" t="n"/>
      <c r="E8" s="100" t="n"/>
      <c r="F8" s="100" t="n"/>
      <c r="G8" s="100" t="n"/>
      <c r="H8" s="100" t="n"/>
      <c r="I8" s="100" t="n"/>
      <c r="J8" s="100" t="n"/>
    </row>
    <row r="9" ht="15" customHeight="1">
      <c r="B9" s="100" t="n"/>
      <c r="C9" s="142" t="inlineStr">
        <is>
          <t>Calculadora de cesantías para empleados</t>
        </is>
      </c>
      <c r="E9" s="100" t="n"/>
      <c r="F9" s="100" t="n"/>
      <c r="G9" s="100" t="n"/>
      <c r="H9" s="100" t="n"/>
      <c r="I9" s="100" t="n"/>
      <c r="J9" s="100" t="n"/>
    </row>
    <row r="10" ht="15" customHeight="1"/>
    <row r="11"/>
    <row r="12"/>
    <row r="14" ht="15" customHeight="1">
      <c r="C14" s="142" t="inlineStr">
        <is>
          <t>Meta educación</t>
        </is>
      </c>
    </row>
    <row r="15"/>
    <row r="16"/>
    <row r="17"/>
    <row r="19">
      <c r="C19" s="142" t="inlineStr">
        <is>
          <t>Meta de vivienda</t>
        </is>
      </c>
    </row>
    <row r="20"/>
    <row r="21"/>
    <row r="22"/>
  </sheetData>
  <sheetProtection selectLockedCells="1" selectUnlockedCells="0" algorithmName="SHA-512" sheet="1" objects="1" insertRows="1" insertHyperlinks="1" autoFilter="1" scenarios="1" formatColumns="1" deleteColumns="1" insertColumns="1" pivotTables="1" deleteRows="1" formatCells="1" saltValue="vBB5UmQqCR5/Ro0QvMxxhg==" formatRows="1" sort="1" spinCount="100000" hashValue="B/J+1A62gAze3dyDSNSdsP5Ejpm3k19hWnYK/7fXhihX3OCnI1jBZjyYEr0GWEYBvln3suZs8T9HZ2NR6QkVGg=="/>
  <mergeCells count="4">
    <mergeCell ref="B5:J7"/>
    <mergeCell ref="C14:D17"/>
    <mergeCell ref="C19:D22"/>
    <mergeCell ref="C9:D12"/>
  </mergeCells>
  <pageMargins left="0.7" right="0.7" top="0.75" bottom="0.75" header="0.3" footer="0.3"/>
  <drawing xmlns:r="http://schemas.openxmlformats.org/officeDocument/2006/relationships" r:id="rId1"/>
</worksheet>
</file>

<file path=xl/worksheets/sheet3.xml><?xml version="1.0" encoding="utf-8"?>
<worksheet xmlns="http://schemas.openxmlformats.org/spreadsheetml/2006/main">
  <sheetPr>
    <tabColor rgb="FFFFC000"/>
    <outlinePr summaryBelow="1" summaryRight="1"/>
    <pageSetUpPr/>
  </sheetPr>
  <dimension ref="B1:R30"/>
  <sheetViews>
    <sheetView showGridLines="0" zoomScaleNormal="100" workbookViewId="0">
      <selection activeCell="E6" sqref="E6"/>
    </sheetView>
  </sheetViews>
  <sheetFormatPr baseColWidth="10" defaultColWidth="11.453125" defaultRowHeight="15"/>
  <cols>
    <col width="0.81640625" customWidth="1" style="31" min="1" max="1"/>
    <col width="13.453125" customWidth="1" style="31" min="2" max="2"/>
    <col width="26.90625" customWidth="1" style="32" min="3" max="3"/>
    <col width="3.26953125" customWidth="1" style="31" min="4" max="4"/>
    <col width="18.26953125" customWidth="1" style="33" min="5" max="5"/>
    <col width="1" customWidth="1" style="33" min="6" max="6"/>
    <col width="1.54296875" customWidth="1" style="31" min="7" max="7"/>
    <col width="0.81640625" customWidth="1" style="31" min="8" max="8"/>
    <col width="17.54296875" customWidth="1" style="31" min="9" max="9"/>
    <col width="2" customWidth="1" style="31" min="10" max="10"/>
    <col width="31.36328125" customWidth="1" style="31" min="11" max="11"/>
    <col width="1.1796875" customWidth="1" style="31" min="12" max="12"/>
    <col width="13.54296875" bestFit="1" customWidth="1" style="31" min="13" max="13"/>
    <col hidden="1" width="3.54296875" customWidth="1" style="31" min="14" max="14"/>
    <col width="18.453125" customWidth="1" style="31" min="15" max="15"/>
    <col width="11.453125" customWidth="1" style="31" min="16" max="16384"/>
  </cols>
  <sheetData>
    <row r="1">
      <c r="N1" s="31" t="inlineStr">
        <is>
          <t>Si</t>
        </is>
      </c>
    </row>
    <row r="2">
      <c r="C2" s="34" t="n"/>
      <c r="D2" s="34" t="n"/>
      <c r="E2" s="34" t="n"/>
      <c r="F2" s="34" t="n"/>
      <c r="G2" s="34" t="n"/>
      <c r="H2" s="34" t="n"/>
      <c r="I2" s="34" t="n"/>
      <c r="J2" s="34" t="n"/>
      <c r="K2" s="34" t="n"/>
      <c r="L2" s="34" t="n"/>
    </row>
    <row r="3" ht="29" customHeight="1">
      <c r="C3" s="214" t="inlineStr">
        <is>
          <t>Si trabajas a tiempo completo, esta herramienta es para ti. 
Para iniciar, por favor diligencia la siguiente información:</t>
        </is>
      </c>
      <c r="D3" s="215" t="n"/>
      <c r="E3" s="215" t="n"/>
      <c r="F3" s="215" t="n"/>
      <c r="G3" s="215" t="n"/>
      <c r="H3" s="215" t="n"/>
      <c r="I3" s="215" t="n"/>
      <c r="J3" s="215" t="n"/>
      <c r="K3" s="215" t="n"/>
      <c r="L3" s="216" t="n"/>
    </row>
    <row r="4" ht="6.75" customHeight="1" thickBot="1">
      <c r="C4" s="35" t="n"/>
      <c r="D4" s="35" t="n"/>
      <c r="E4" s="35" t="n"/>
      <c r="F4" s="35" t="n"/>
      <c r="G4" s="35" t="n"/>
      <c r="H4" s="35" t="n"/>
      <c r="I4" s="35" t="n"/>
      <c r="J4" s="35" t="n"/>
      <c r="K4" s="35" t="n"/>
      <c r="L4" s="35" t="n"/>
    </row>
    <row r="5" ht="7.5" customHeight="1">
      <c r="B5" s="149" t="inlineStr">
        <is>
          <t>Ingresa la información, en los 4 espacios</t>
        </is>
      </c>
      <c r="C5" s="217" t="inlineStr">
        <is>
          <t>Fecha en la que iniciaste a laborar en el año actual:</t>
        </is>
      </c>
      <c r="D5" s="36" t="n"/>
      <c r="E5" s="37" t="n"/>
      <c r="F5" s="38" t="n"/>
      <c r="G5" s="134" t="n"/>
      <c r="H5" s="217" t="inlineStr">
        <is>
          <t>¿Tienes auxilio de transporte?</t>
        </is>
      </c>
      <c r="I5" s="218" t="n"/>
      <c r="J5" s="37" t="n"/>
      <c r="K5" s="36" t="n"/>
      <c r="L5" s="116" t="n"/>
      <c r="M5" s="82" t="inlineStr">
        <is>
          <t>Si</t>
        </is>
      </c>
    </row>
    <row r="6" ht="28" customHeight="1">
      <c r="C6" s="219" t="n"/>
      <c r="D6" s="40" t="n"/>
      <c r="E6" s="122" t="n">
        <v>45292</v>
      </c>
      <c r="F6" s="41" t="n"/>
      <c r="G6" s="134" t="n"/>
      <c r="H6" s="219" t="n"/>
      <c r="J6" s="220" t="inlineStr">
        <is>
          <t>No</t>
        </is>
      </c>
      <c r="K6" s="221" t="n"/>
      <c r="L6" s="117" t="n"/>
      <c r="M6" s="82" t="inlineStr">
        <is>
          <t>No</t>
        </is>
      </c>
    </row>
    <row r="7" ht="9" customHeight="1" thickBot="1">
      <c r="C7" s="222" t="n"/>
      <c r="D7" s="42" t="n"/>
      <c r="E7" s="105" t="n"/>
      <c r="F7" s="44" t="n"/>
      <c r="G7" s="134" t="n"/>
      <c r="H7" s="222" t="n"/>
      <c r="I7" s="223" t="n"/>
      <c r="J7" s="124" t="n"/>
      <c r="K7" s="105" t="n"/>
      <c r="L7" s="118" t="n"/>
      <c r="M7" s="35" t="n"/>
    </row>
    <row r="8" ht="9" customHeight="1" thickBot="1">
      <c r="C8" s="133" t="n"/>
      <c r="D8" s="134" t="n"/>
      <c r="E8" s="135" t="n"/>
      <c r="F8" s="134" t="n"/>
      <c r="G8" s="134" t="n"/>
      <c r="H8" s="134" t="n"/>
      <c r="I8" s="134" t="n"/>
      <c r="J8" s="135" t="n"/>
      <c r="K8" s="135" t="n"/>
      <c r="L8" s="136" t="n"/>
      <c r="M8" s="35" t="n"/>
    </row>
    <row r="9" ht="7.5" customHeight="1">
      <c r="C9" s="217" t="inlineStr">
        <is>
          <t>Fecha final del periodo laborado en el año actual:</t>
        </is>
      </c>
      <c r="D9" s="36" t="n"/>
      <c r="E9" s="108" t="n"/>
      <c r="F9" s="38" t="n"/>
      <c r="G9" s="134" t="n"/>
      <c r="H9" s="224" t="inlineStr">
        <is>
          <t>Sueldo mensual:</t>
        </is>
      </c>
      <c r="I9" s="218" t="n"/>
      <c r="J9" s="108" t="n"/>
      <c r="K9" s="108" t="n"/>
      <c r="L9" s="116" t="n"/>
      <c r="M9" s="35" t="n"/>
    </row>
    <row r="10" ht="21.5" customHeight="1">
      <c r="C10" s="219" t="n"/>
      <c r="D10" s="40" t="n"/>
      <c r="E10" s="122" t="n">
        <v>45657</v>
      </c>
      <c r="F10" s="41" t="n"/>
      <c r="G10" s="134" t="n"/>
      <c r="H10" s="219" t="n"/>
      <c r="J10" s="106" t="n">
        <v>1300000</v>
      </c>
      <c r="K10" s="221" t="n"/>
      <c r="L10" s="117" t="n"/>
      <c r="M10" s="35" t="n"/>
    </row>
    <row r="11" ht="14" customHeight="1" thickBot="1">
      <c r="C11" s="222" t="n"/>
      <c r="D11" s="42" t="n"/>
      <c r="E11" s="109" t="n"/>
      <c r="F11" s="44" t="n"/>
      <c r="G11" s="134" t="n"/>
      <c r="H11" s="222" t="n"/>
      <c r="I11" s="223" t="n"/>
      <c r="J11" s="43" t="n"/>
      <c r="K11" s="42" t="n"/>
      <c r="L11" s="118" t="n"/>
      <c r="M11" s="35" t="n"/>
    </row>
    <row r="12" ht="14" customHeight="1" thickBot="1">
      <c r="C12" s="137" t="n"/>
      <c r="D12" s="134" t="n"/>
      <c r="E12" s="138" t="n"/>
      <c r="F12" s="139" t="n"/>
      <c r="G12" s="134" t="n"/>
      <c r="H12" s="134" t="n"/>
      <c r="I12" s="140">
        <f>-_xlfn.DAYS(E6,E10)</f>
        <v/>
      </c>
      <c r="J12" s="134" t="n"/>
      <c r="K12" s="134" t="n"/>
      <c r="L12" s="134" t="n"/>
      <c r="O12" s="48" t="n"/>
      <c r="P12" s="48" t="n"/>
      <c r="Q12" s="48" t="n"/>
      <c r="R12" s="48" t="n"/>
    </row>
    <row r="13" ht="12.5" customHeight="1">
      <c r="B13" s="132" t="n"/>
      <c r="C13" s="224" t="inlineStr">
        <is>
          <t>Días laborados:</t>
        </is>
      </c>
      <c r="D13" s="218" t="n"/>
      <c r="E13" s="125">
        <f>-_xlfn.DAYS(E6,E10)</f>
        <v/>
      </c>
      <c r="F13" s="119" t="n"/>
      <c r="G13" s="155" t="n"/>
      <c r="I13" s="156">
        <f>+IF(I12&lt;0,"Error",IF(I12&gt;365,"Recuerda que vamos a evaluar el monto de tus cesantías anuales, por lo que el número de días laborados los debes contabilizar dentro de un mismo año.","Excelente, el tiempo laborado está dentro del mismo año."))</f>
        <v/>
      </c>
      <c r="M13" s="49" t="n"/>
      <c r="N13" s="49" t="n"/>
      <c r="O13" s="48" t="n"/>
      <c r="P13" s="48" t="n"/>
      <c r="Q13" s="48" t="n"/>
      <c r="R13" s="48" t="n"/>
    </row>
    <row r="14" ht="20.5" customHeight="1">
      <c r="B14" s="132" t="n"/>
      <c r="C14" s="219" t="n"/>
      <c r="E14" s="86">
        <f>(MONTH(E10)-MONTH(E6)+1)*30</f>
        <v/>
      </c>
      <c r="F14" s="120" t="n"/>
      <c r="O14" s="48" t="n"/>
      <c r="P14" s="48" t="n"/>
      <c r="Q14" s="48" t="n"/>
      <c r="R14" s="48" t="n"/>
    </row>
    <row r="15" ht="12" customHeight="1" thickBot="1">
      <c r="B15" s="132" t="n"/>
      <c r="C15" s="222" t="n"/>
      <c r="D15" s="223" t="n"/>
      <c r="E15" s="123" t="n"/>
      <c r="F15" s="121" t="n"/>
      <c r="O15" s="48" t="n"/>
      <c r="P15" s="48" t="n"/>
      <c r="Q15" s="48" t="n"/>
      <c r="R15" s="48" t="n"/>
    </row>
    <row r="16" ht="6.75" customHeight="1">
      <c r="C16" s="51" t="n"/>
      <c r="D16" s="51" t="n"/>
      <c r="E16" s="52" t="n"/>
      <c r="F16" s="52" t="n"/>
      <c r="O16" s="48" t="n"/>
      <c r="P16" s="48" t="n"/>
      <c r="Q16" s="48" t="n"/>
      <c r="R16" s="48" t="n"/>
    </row>
    <row r="17" ht="15" customHeight="1">
      <c r="C17" s="51" t="n"/>
      <c r="D17" s="51" t="n"/>
      <c r="E17" s="52" t="n"/>
      <c r="F17" s="52" t="n"/>
    </row>
    <row r="18" ht="6.5" customHeight="1" thickBot="1">
      <c r="C18" s="51" t="n"/>
      <c r="D18" s="51" t="n"/>
      <c r="E18" s="52" t="n"/>
      <c r="F18" s="52" t="n"/>
      <c r="I18" s="53" t="n"/>
      <c r="J18" s="53" t="n"/>
      <c r="K18" s="53" t="n"/>
      <c r="L18" s="53" t="n"/>
    </row>
    <row r="19" ht="9" customHeight="1">
      <c r="C19" s="157" t="inlineStr">
        <is>
          <t>Cesantías</t>
        </is>
      </c>
      <c r="D19" s="218" t="n"/>
      <c r="E19" s="127">
        <f>IF(J6="SI",162000,)</f>
        <v/>
      </c>
      <c r="F19" s="91" t="n"/>
      <c r="G19" s="55">
        <f>+IF(K6="Si",162000,0)</f>
        <v/>
      </c>
      <c r="H19" s="56" t="n"/>
      <c r="I19" s="153" t="inlineStr">
        <is>
          <t>Puedes seleccionar cómo se invierte tu ahorro en Cesantías en tu Fondo de Cesantías, como Porvenir.
Portafolio Corto Plazo: Si tu proyección de retiro de tus Cesantías es menor a un año.
Portafolio Largo Plazo: Si tu proyección de retiro de tus Cesantías es mayor a un año.</t>
        </is>
      </c>
    </row>
    <row r="20" ht="62.5" customHeight="1">
      <c r="C20" s="219" t="n"/>
      <c r="E20" s="84">
        <f>+((J10+E19)*(E14))/360</f>
        <v/>
      </c>
      <c r="F20" s="225" t="n"/>
      <c r="G20" s="126" t="n"/>
      <c r="H20" s="57" t="n"/>
      <c r="I20" s="219" t="n"/>
      <c r="O20" s="63" t="n"/>
    </row>
    <row r="21" ht="9" customHeight="1" thickBot="1">
      <c r="C21" s="68" t="n"/>
      <c r="D21" s="28" t="n"/>
      <c r="E21" s="28" t="n"/>
      <c r="F21" s="28" t="n"/>
      <c r="G21" s="58" t="n"/>
      <c r="H21" s="59" t="n"/>
      <c r="I21" s="93" t="n"/>
      <c r="M21" s="63" t="n"/>
    </row>
    <row r="22" ht="15.5" customHeight="1" thickBot="1">
      <c r="C22" s="31" t="n"/>
      <c r="D22" s="52" t="n"/>
      <c r="E22" s="52" t="n"/>
      <c r="F22" s="31" t="n"/>
    </row>
    <row r="23" ht="7.5" customHeight="1">
      <c r="C23" s="161" t="inlineStr">
        <is>
          <t>Intereses de tus cesantías</t>
        </is>
      </c>
      <c r="D23" s="218" t="n"/>
      <c r="E23" s="95" t="n"/>
      <c r="F23" s="95" t="n"/>
      <c r="G23" s="54" t="n"/>
      <c r="H23" s="56" t="n"/>
      <c r="I23" s="153" t="inlineStr">
        <is>
          <t>Tu empleador te consignará en tu cuenta de nómina los interés generados durante el año anterior por el valor de tus Cesantías, esto corresponde al 12% anual del valor de las Cesantías que se consignarán en el Fondo de Cesantías, como Porvenir.</t>
        </is>
      </c>
    </row>
    <row r="24" ht="58" customHeight="1">
      <c r="C24" s="219" t="n"/>
      <c r="E24" s="84">
        <f>+(E20*E14*0.12)/360</f>
        <v/>
      </c>
      <c r="F24" s="225" t="n"/>
      <c r="G24" s="126" t="n"/>
      <c r="H24" s="57" t="n"/>
      <c r="I24" s="219" t="n"/>
      <c r="L24" s="64" t="n"/>
      <c r="O24" s="63" t="n"/>
    </row>
    <row r="25" ht="7.5" customHeight="1" thickBot="1">
      <c r="C25" s="97" t="n"/>
      <c r="D25" s="98" t="n"/>
      <c r="E25" s="98" t="n"/>
      <c r="F25" s="98" t="n"/>
      <c r="G25" s="58" t="n"/>
      <c r="H25" s="59" t="n"/>
      <c r="I25" s="94" t="n"/>
      <c r="L25" s="63" t="n"/>
    </row>
    <row r="26">
      <c r="C26" s="61" t="n"/>
      <c r="D26" s="61" t="n"/>
      <c r="E26" s="61" t="n"/>
      <c r="F26" s="60" t="n"/>
      <c r="H26" s="60" t="n"/>
    </row>
    <row r="29">
      <c r="C29" s="39" t="n"/>
      <c r="D29" s="39" t="n"/>
      <c r="E29" s="39" t="n"/>
      <c r="F29" s="39" t="n"/>
      <c r="G29" s="39" t="n"/>
      <c r="H29" s="39" t="n"/>
      <c r="I29" s="39" t="n"/>
      <c r="J29" s="39" t="n"/>
      <c r="K29" s="39" t="n"/>
      <c r="L29" s="35" t="n"/>
    </row>
    <row r="30">
      <c r="C30" s="39" t="n"/>
      <c r="D30" s="39" t="n"/>
      <c r="E30" s="39" t="n"/>
      <c r="F30" s="39" t="n"/>
      <c r="G30" s="39" t="n"/>
      <c r="H30" s="39" t="n"/>
      <c r="I30" s="39" t="n"/>
      <c r="J30" s="39" t="n"/>
      <c r="K30" s="39" t="n"/>
      <c r="L30" s="35" t="n"/>
    </row>
  </sheetData>
  <sheetProtection selectLockedCells="1" selectUnlockedCells="0" algorithmName="SHA-512" sheet="1" objects="1" insertRows="1" insertHyperlinks="1" autoFilter="1" scenarios="1" formatColumns="1" deleteColumns="1" insertColumns="1" pivotTables="1" deleteRows="1" formatCells="1" saltValue="6fc/HIqlrrV2aL0pxej9VQ==" formatRows="1" sort="1" spinCount="100000" hashValue="C8XvvQABH69mIah1+FtY6aOuUjdP0j7RjSKVchtRwyDpd7y7bsR5Ism8+O1GRrO8U6dXyn150Hjjb370cRDpyg=="/>
  <mergeCells count="17">
    <mergeCell ref="I23:K24"/>
    <mergeCell ref="I19:K20"/>
    <mergeCell ref="E20:F20"/>
    <mergeCell ref="E24:F24"/>
    <mergeCell ref="H5:I7"/>
    <mergeCell ref="J6:K6"/>
    <mergeCell ref="I13:L17"/>
    <mergeCell ref="C3:L3"/>
    <mergeCell ref="J10:K10"/>
    <mergeCell ref="C19:D20"/>
    <mergeCell ref="G13:G15"/>
    <mergeCell ref="H9:I11"/>
    <mergeCell ref="C5:C7"/>
    <mergeCell ref="C23:D24"/>
    <mergeCell ref="C13:D15"/>
    <mergeCell ref="C9:C11"/>
    <mergeCell ref="B5:B12"/>
  </mergeCells>
  <conditionalFormatting sqref="I13:L17">
    <cfRule type="expression" priority="1" dxfId="0">
      <formula>$I$12&lt;0</formula>
    </cfRule>
    <cfRule type="expression" priority="2" dxfId="2">
      <formula>$I$12=0</formula>
    </cfRule>
    <cfRule type="expression" priority="3" dxfId="1">
      <formula>+$I$12&lt;=365</formula>
    </cfRule>
    <cfRule type="expression" priority="4" dxfId="0">
      <formula>+$I$12&gt;365</formula>
    </cfRule>
  </conditionalFormatting>
  <dataValidations count="7">
    <dataValidation sqref="J10" showDropDown="0" showInputMessage="1" showErrorMessage="1" allowBlank="1" error="Recuerda ingresar el sueldo mensual en números enteros._x000a_" type="whole" operator="greaterThanOrEqual">
      <formula1>0</formula1>
    </dataValidation>
    <dataValidation sqref="F14 O12:R16" showDropDown="0" showInputMessage="1" showErrorMessage="1" allowBlank="1" type="whole" operator="lessThanOrEqual">
      <formula1>360</formula1>
    </dataValidation>
    <dataValidation sqref="D22:E22 E15:F18" showDropDown="0" showInputMessage="0" showErrorMessage="1" allowBlank="1" error="El valor de los dias laborados son enteros" prompt="Recuerda que el maximo de dias laborados en un año son 360 " type="whole" operator="greaterThan">
      <formula1>1</formula1>
    </dataValidation>
    <dataValidation sqref="E6 E10:E11 E12:F12" showDropDown="0" showInputMessage="1" showErrorMessage="1" allowBlank="1" error="Escribe la fecha con estructura dia/mes/año" type="date">
      <formula1>1</formula1>
      <formula2>55153</formula2>
    </dataValidation>
    <dataValidation sqref="E14" showDropDown="0" showInputMessage="1" showErrorMessage="1" allowBlank="1" type="whole" operator="lessThanOrEqual">
      <formula1>365</formula1>
    </dataValidation>
    <dataValidation sqref="J7" showDropDown="0" showInputMessage="1" showErrorMessage="1" allowBlank="1" type="list">
      <formula1>$M$1:$M$35</formula1>
    </dataValidation>
    <dataValidation sqref="J6:K6" showDropDown="0" showInputMessage="1" showErrorMessage="1" allowBlank="1" type="list">
      <formula1>$M$5:$M$6</formula1>
    </dataValidation>
  </dataValidations>
  <pageMargins left="0.7" right="0.7" top="0.75" bottom="0.75" header="0.3" footer="0.3"/>
  <pageSetup orientation="portrait"/>
  <drawing xmlns:r="http://schemas.openxmlformats.org/officeDocument/2006/relationships" r:id="rId1"/>
</worksheet>
</file>

<file path=xl/worksheets/sheet4.xml><?xml version="1.0" encoding="utf-8"?>
<worksheet xmlns="http://schemas.openxmlformats.org/spreadsheetml/2006/main">
  <sheetPr>
    <tabColor rgb="FFFFCC00"/>
    <outlinePr summaryBelow="1" summaryRight="1"/>
    <pageSetUpPr/>
  </sheetPr>
  <dimension ref="B2:S27"/>
  <sheetViews>
    <sheetView showGridLines="0" topLeftCell="A9" zoomScale="69" zoomScaleNormal="69" zoomScaleSheetLayoutView="93" workbookViewId="0">
      <selection activeCell="M9" sqref="M9"/>
    </sheetView>
  </sheetViews>
  <sheetFormatPr baseColWidth="10" defaultColWidth="11.453125" defaultRowHeight="16"/>
  <cols>
    <col width="11.453125" customWidth="1" style="1" min="1" max="1"/>
    <col width="1.54296875" customWidth="1" style="1" min="2" max="2"/>
    <col width="4" customWidth="1" style="177" min="3" max="3"/>
    <col width="8.1796875" customWidth="1" style="1" min="4" max="4"/>
    <col width="4.7265625" customWidth="1" style="1" min="5" max="5"/>
    <col width="6.1796875" customWidth="1" style="1" min="6" max="6"/>
    <col width="11.453125" customWidth="1" style="3" min="7" max="7"/>
    <col width="4.7265625" customWidth="1" style="1" min="8" max="8"/>
    <col width="14" customWidth="1" style="1" min="9" max="9"/>
    <col width="1.7265625" customWidth="1" style="1" min="10" max="10"/>
    <col width="6.453125" customWidth="1" style="1" min="11" max="11"/>
    <col width="14.81640625" customWidth="1" style="1" min="12" max="12"/>
    <col width="21.81640625" customWidth="1" style="1" min="13" max="13"/>
    <col width="1.81640625" customWidth="1" style="1" min="14" max="14"/>
    <col width="4.54296875" customWidth="1" style="1" min="15" max="15"/>
    <col width="2" customWidth="1" style="1" min="16" max="16"/>
    <col width="48.81640625" customWidth="1" style="1" min="17" max="17"/>
    <col width="18.54296875" customWidth="1" style="1" min="18" max="18"/>
    <col width="17.54296875" customWidth="1" style="1" min="19" max="19"/>
    <col width="11.453125" customWidth="1" style="1" min="20" max="16384"/>
  </cols>
  <sheetData>
    <row r="1" ht="16.5" customHeight="1" thickBot="1"/>
    <row r="2" ht="19.5" customHeight="1" thickBot="1">
      <c r="B2" s="226" t="inlineStr">
        <is>
          <t>Plan de ahorro para educación</t>
        </is>
      </c>
      <c r="C2" s="227" t="n"/>
      <c r="D2" s="227" t="n"/>
      <c r="E2" s="227" t="n"/>
      <c r="F2" s="227" t="n"/>
      <c r="G2" s="227" t="n"/>
      <c r="H2" s="227" t="n"/>
      <c r="I2" s="227" t="n"/>
      <c r="J2" s="227" t="n"/>
      <c r="K2" s="227" t="n"/>
      <c r="L2" s="227" t="n"/>
      <c r="M2" s="227" t="n"/>
      <c r="N2" s="228" t="n"/>
    </row>
    <row r="3" ht="19" customHeight="1">
      <c r="B3" s="77" t="n"/>
      <c r="C3" s="77" t="n"/>
      <c r="D3" s="77" t="n"/>
      <c r="E3" s="77" t="n"/>
      <c r="F3" s="77" t="n"/>
      <c r="G3" s="77" t="n"/>
      <c r="H3" s="77" t="n"/>
      <c r="I3" s="77" t="n"/>
      <c r="J3" s="77" t="n"/>
      <c r="K3" s="77" t="n"/>
      <c r="L3" s="77" t="n"/>
      <c r="M3" s="77" t="n"/>
      <c r="N3" s="77" t="n"/>
      <c r="Q3" s="3" t="inlineStr">
        <is>
          <t>Valor que falta para cumplir la meta:</t>
        </is>
      </c>
      <c r="R3" s="80">
        <f>R6-R4</f>
        <v/>
      </c>
    </row>
    <row r="4" ht="19" customHeight="1">
      <c r="B4" s="77" t="n"/>
      <c r="C4" s="77" t="n"/>
      <c r="D4" s="77" t="n"/>
      <c r="E4" s="77" t="n"/>
      <c r="F4" s="77" t="n"/>
      <c r="G4" s="77" t="n"/>
      <c r="H4" s="77" t="n"/>
      <c r="I4" s="77" t="n"/>
      <c r="J4" s="77" t="n"/>
      <c r="K4" s="77" t="n"/>
      <c r="L4" s="77" t="n"/>
      <c r="M4" s="77" t="n"/>
      <c r="N4" s="77" t="n"/>
      <c r="Q4" s="3" t="inlineStr">
        <is>
          <t>Ahorro de cesantías hasta la fecha:</t>
        </is>
      </c>
      <c r="R4" s="185">
        <f>M20</f>
        <v/>
      </c>
    </row>
    <row r="5" ht="19" customHeight="1">
      <c r="B5" s="77" t="n"/>
      <c r="C5" s="77" t="n"/>
      <c r="D5" s="77" t="n"/>
      <c r="E5" s="77" t="n"/>
      <c r="F5" s="77" t="n"/>
      <c r="G5" s="77" t="n"/>
      <c r="H5" s="77" t="n"/>
      <c r="I5" s="77" t="n"/>
      <c r="J5" s="77" t="n"/>
      <c r="K5" s="77" t="n"/>
      <c r="L5" s="77" t="n"/>
      <c r="M5" s="77" t="n"/>
      <c r="N5" s="77" t="n"/>
      <c r="Q5" s="1" t="inlineStr">
        <is>
          <t>Ahorro adicional a las Cesantías</t>
        </is>
      </c>
      <c r="R5" s="1">
        <f>SUM(R20:R47)</f>
        <v/>
      </c>
    </row>
    <row r="6" ht="16.5" customHeight="1" thickBot="1">
      <c r="C6" s="78" t="n"/>
      <c r="D6" s="78" t="n"/>
      <c r="E6" s="78" t="n"/>
      <c r="F6" s="78" t="n"/>
      <c r="G6" s="78" t="n"/>
      <c r="H6" s="78" t="n"/>
      <c r="I6" s="78" t="n"/>
      <c r="J6" s="78" t="n"/>
      <c r="K6" s="78" t="n"/>
      <c r="L6" s="78" t="n"/>
      <c r="M6" s="78" t="n"/>
      <c r="Q6" s="3" t="inlineStr">
        <is>
          <t xml:space="preserve">Valor total de la meta de educación: </t>
        </is>
      </c>
      <c r="R6" s="185">
        <f>M9*M15</f>
        <v/>
      </c>
    </row>
    <row r="7">
      <c r="B7" s="4" t="n"/>
      <c r="C7" s="158" t="n"/>
      <c r="D7" s="6" t="n"/>
      <c r="E7" s="6" t="n"/>
      <c r="F7" s="6" t="n"/>
      <c r="G7" s="7" t="n"/>
      <c r="H7" s="6" t="n"/>
      <c r="I7" s="8" t="n"/>
      <c r="K7" s="4" t="n"/>
      <c r="L7" s="6" t="n"/>
      <c r="M7" s="6" t="n"/>
      <c r="N7" s="8" t="n"/>
    </row>
    <row r="8" ht="33" customHeight="1">
      <c r="B8" s="9" t="n"/>
      <c r="C8" s="179" t="inlineStr">
        <is>
          <t>1. Identifica lo que deseas estudiar, evaluar las ofertas de diferentes universidades y, al mismo tiempo, verificar los beneficios educativos que ofrecen. 
Ten en cuenta que si vas a pagar con tus Cesantías, la institución educativa debe estar registrada en el Ministerio de Educación.</t>
        </is>
      </c>
      <c r="I8" s="229" t="n"/>
      <c r="J8" s="10" t="n"/>
      <c r="K8" s="163" t="inlineStr">
        <is>
          <t>Valor de la matrícula semestral:</t>
        </is>
      </c>
      <c r="M8" s="11" t="n"/>
      <c r="N8" s="12" t="n"/>
    </row>
    <row r="9">
      <c r="B9" s="9" t="n"/>
      <c r="I9" s="229" t="n"/>
      <c r="J9" s="10" t="n"/>
      <c r="K9" s="219" t="n"/>
      <c r="M9" s="13" t="n">
        <v>8000000</v>
      </c>
      <c r="N9" s="14" t="n"/>
      <c r="Q9" s="10" t="n"/>
    </row>
    <row r="10" ht="40.5" customHeight="1">
      <c r="B10" s="9" t="n"/>
      <c r="I10" s="229" t="n"/>
      <c r="J10" s="10" t="n"/>
      <c r="K10" s="219" t="n"/>
      <c r="M10" s="11" t="n"/>
      <c r="N10" s="14" t="n"/>
    </row>
    <row r="11" ht="16.5" customHeight="1" thickBot="1">
      <c r="B11" s="15" t="n"/>
      <c r="C11" s="180" t="n"/>
      <c r="D11" s="180" t="n"/>
      <c r="E11" s="180" t="n"/>
      <c r="F11" s="180" t="n"/>
      <c r="G11" s="180" t="n"/>
      <c r="H11" s="180" t="n"/>
      <c r="I11" s="181" t="n"/>
      <c r="J11" s="18" t="n"/>
      <c r="K11" s="19" t="n"/>
      <c r="L11" s="180" t="n"/>
      <c r="M11" s="20" t="n"/>
      <c r="N11" s="21" t="n"/>
    </row>
    <row r="12" ht="48.5" customHeight="1" thickBot="1">
      <c r="C12" s="208" t="n"/>
      <c r="D12" s="208" t="n"/>
      <c r="E12" s="208" t="n"/>
      <c r="F12" s="208" t="n"/>
      <c r="G12" s="208" t="n"/>
      <c r="H12" s="208" t="n"/>
      <c r="I12" s="208" t="n"/>
      <c r="J12" s="18" t="n"/>
      <c r="K12" s="208" t="n"/>
      <c r="L12" s="208" t="n"/>
      <c r="M12" s="207" t="n"/>
      <c r="P12" s="178" t="inlineStr">
        <is>
          <t>Porcentaje de cumplimiento de la meta de educación con ahorro de cesantías hasta la fecha:</t>
        </is>
      </c>
      <c r="S12" s="192">
        <f>R4/R6</f>
        <v/>
      </c>
    </row>
    <row r="13" ht="8.25" customHeight="1">
      <c r="B13" s="4" t="n"/>
      <c r="C13" s="158" t="n"/>
      <c r="D13" s="6" t="n"/>
      <c r="E13" s="6" t="n"/>
      <c r="F13" s="6" t="n"/>
      <c r="G13" s="7" t="n"/>
      <c r="H13" s="6" t="n"/>
      <c r="I13" s="8" t="n"/>
      <c r="K13" s="4" t="n"/>
      <c r="L13" s="6" t="n"/>
      <c r="M13" s="6" t="n"/>
      <c r="N13" s="8" t="n"/>
    </row>
    <row r="14" ht="27" customHeight="1">
      <c r="B14" s="9" t="n"/>
      <c r="C14" s="181" t="inlineStr">
        <is>
          <t>2. Conoce la duración de la carrera, ya que en muchas ocasiones puede variar. Reconocer esta información será tu apoyo para completar tu plan de ahorro.</t>
        </is>
      </c>
      <c r="I14" s="229" t="n"/>
      <c r="J14" s="10" t="n"/>
      <c r="K14" s="182" t="inlineStr">
        <is>
          <t>Tiempo de duración de la carrera (semestres)</t>
        </is>
      </c>
      <c r="M14" s="11" t="n"/>
      <c r="N14" s="24" t="n"/>
      <c r="Q14" s="71" t="inlineStr">
        <is>
          <t>Para cada semestre debes tener ahorrado</t>
        </is>
      </c>
      <c r="R14" s="185">
        <f>M9</f>
        <v/>
      </c>
    </row>
    <row r="15" ht="39" customHeight="1">
      <c r="B15" s="9" t="n"/>
      <c r="I15" s="229" t="n"/>
      <c r="J15" s="10" t="n"/>
      <c r="K15" s="219" t="n"/>
      <c r="M15" s="101" t="n">
        <v>10</v>
      </c>
      <c r="N15" s="24" t="n"/>
    </row>
    <row r="16" ht="27" customHeight="1" thickBot="1">
      <c r="B16" s="15" t="n"/>
      <c r="C16" s="223" t="n"/>
      <c r="D16" s="223" t="n"/>
      <c r="E16" s="223" t="n"/>
      <c r="F16" s="223" t="n"/>
      <c r="G16" s="223" t="n"/>
      <c r="H16" s="223" t="n"/>
      <c r="I16" s="230" t="n"/>
      <c r="J16" s="10" t="n"/>
      <c r="K16" s="222" t="n"/>
      <c r="L16" s="223" t="n"/>
      <c r="M16" s="25" t="n"/>
      <c r="N16" s="26" t="n"/>
    </row>
    <row r="17" ht="20.5" customHeight="1" thickBot="1">
      <c r="C17" s="208" t="n"/>
      <c r="D17" s="208" t="n"/>
      <c r="E17" s="208" t="n"/>
      <c r="F17" s="208" t="n"/>
      <c r="G17" s="208" t="n"/>
      <c r="H17" s="208" t="n"/>
      <c r="I17" s="208" t="n"/>
      <c r="J17" s="208" t="n"/>
      <c r="K17" s="208" t="n"/>
      <c r="L17" s="208" t="n"/>
      <c r="M17" s="27" t="n"/>
      <c r="N17" s="3" t="n"/>
      <c r="Q17" s="184" t="inlineStr">
        <is>
          <t>Adicional a las Cesantías ¿Cómo ahorrarás para cumplir la meta de cada semestre?</t>
        </is>
      </c>
    </row>
    <row r="18" ht="7" customHeight="1">
      <c r="B18" s="4" t="n"/>
      <c r="C18" s="158" t="n"/>
      <c r="D18" s="6" t="n"/>
      <c r="E18" s="6" t="n"/>
      <c r="F18" s="6" t="n"/>
      <c r="G18" s="7" t="n"/>
      <c r="H18" s="6" t="n"/>
      <c r="I18" s="8" t="n"/>
      <c r="K18" s="4" t="n"/>
      <c r="L18" s="6" t="n"/>
      <c r="M18" s="6" t="n"/>
      <c r="N18" s="8" t="n"/>
      <c r="Q18" s="177" t="inlineStr">
        <is>
          <t>Fuente de ahorro</t>
        </is>
      </c>
      <c r="R18" s="177" t="inlineStr">
        <is>
          <t>Periodicidad</t>
        </is>
      </c>
    </row>
    <row r="19" ht="37.5" customHeight="1">
      <c r="B19" s="9" t="n"/>
      <c r="C19" s="181" t="inlineStr">
        <is>
          <t xml:space="preserve">3. Consulta cuál es el ahorro de Cesantías que tienes a la fecha. </t>
        </is>
      </c>
      <c r="I19" s="229" t="n"/>
      <c r="J19" s="10" t="n"/>
      <c r="K19" s="182" t="inlineStr">
        <is>
          <t>Saldo de tus cesantías</t>
        </is>
      </c>
      <c r="M19" s="11" t="n"/>
      <c r="N19" s="24" t="n"/>
    </row>
    <row r="20" ht="37.5" customHeight="1">
      <c r="B20" s="9" t="n"/>
      <c r="I20" s="229" t="n"/>
      <c r="J20" s="10" t="n"/>
      <c r="K20" s="219" t="n"/>
      <c r="M20" s="207" t="n">
        <v>8187200</v>
      </c>
      <c r="N20" s="24" t="n"/>
      <c r="Q20" s="1" t="inlineStr">
        <is>
          <t>10% de mi ingreso mensual</t>
        </is>
      </c>
      <c r="S20" s="1" t="inlineStr">
        <is>
          <t>Mensual</t>
        </is>
      </c>
    </row>
    <row r="21" ht="37.5" customHeight="1" thickBot="1">
      <c r="B21" s="15" t="n"/>
      <c r="C21" s="223" t="n"/>
      <c r="D21" s="223" t="n"/>
      <c r="E21" s="223" t="n"/>
      <c r="F21" s="223" t="n"/>
      <c r="G21" s="223" t="n"/>
      <c r="H21" s="223" t="n"/>
      <c r="I21" s="230" t="n"/>
      <c r="J21" s="10" t="n"/>
      <c r="K21" s="222" t="n"/>
      <c r="L21" s="223" t="n"/>
      <c r="M21" s="25" t="n"/>
      <c r="N21" s="26" t="n"/>
    </row>
    <row r="22">
      <c r="C22" s="208" t="n"/>
      <c r="D22" s="208" t="n"/>
      <c r="E22" s="208" t="n"/>
      <c r="F22" s="208" t="n"/>
      <c r="G22" s="208" t="n"/>
      <c r="H22" s="208" t="n"/>
      <c r="I22" s="208" t="n"/>
      <c r="J22" s="29" t="n"/>
      <c r="K22" s="208" t="n"/>
      <c r="L22" s="208" t="n"/>
      <c r="M22" s="30" t="n"/>
    </row>
    <row r="23" ht="49.5" customHeight="1">
      <c r="B23" s="188" t="inlineStr">
        <is>
          <t>Si eres afiliado de Porvenir, puedes consultar tu saldo de cesantías, haz clic en el botón</t>
        </is>
      </c>
    </row>
    <row r="24">
      <c r="C24" s="208" t="n"/>
      <c r="D24" s="208" t="n"/>
      <c r="E24" s="208" t="n"/>
      <c r="F24" s="208" t="n"/>
      <c r="G24" s="208" t="n"/>
      <c r="H24" s="208" t="n"/>
      <c r="I24" s="208" t="n"/>
      <c r="J24" s="29" t="n"/>
      <c r="K24" s="208" t="n"/>
      <c r="L24" s="208" t="n"/>
      <c r="M24" s="30" t="n"/>
    </row>
    <row r="25">
      <c r="B25" s="187" t="inlineStr">
        <is>
          <t xml:space="preserve">  Conoce las rentabilidades de los portafolios de Cesantías (Corto y Largo Plazo) haz clic en el botón</t>
        </is>
      </c>
    </row>
    <row r="26"/>
    <row r="27"/>
  </sheetData>
  <sheetProtection selectLockedCells="1" selectUnlockedCells="0" algorithmName="SHA-512" sheet="1" objects="1" insertRows="1" insertHyperlinks="1" autoFilter="1" scenarios="1" formatColumns="1" deleteColumns="1" insertColumns="1" pivotTables="1" deleteRows="1" formatCells="1" saltValue="hVtp5fkgjYYMHdUrwAUFKg==" formatRows="1" sort="1" spinCount="100000" hashValue="M8F9GIMzVqmHYWqVsoN3Nlp48yeJ2bykEBIOonJivqdliwxTqWWwecCi5pt9OY2fT/g42LRNX3AconXJCWH+sA=="/>
  <mergeCells count="14">
    <mergeCell ref="Q18:Q19"/>
    <mergeCell ref="R18:S19"/>
    <mergeCell ref="B23:N23"/>
    <mergeCell ref="K19:L21"/>
    <mergeCell ref="C14:I16"/>
    <mergeCell ref="K8:L10"/>
    <mergeCell ref="K14:L16"/>
    <mergeCell ref="C19:I21"/>
    <mergeCell ref="R14:S14"/>
    <mergeCell ref="Q17:S17"/>
    <mergeCell ref="C8:I10"/>
    <mergeCell ref="B2:N2"/>
    <mergeCell ref="B25:N27"/>
    <mergeCell ref="P12:R12"/>
  </mergeCells>
  <dataValidations count="1">
    <dataValidation sqref="M9 M15" showDropDown="0" showInputMessage="1" showErrorMessage="1" allowBlank="1" error="Recuerda ingresar números enteros" type="whole" operator="greaterThanOrEqual">
      <formula1>0</formula1>
    </dataValidation>
  </dataValidations>
  <hyperlinks>
    <hyperlink xmlns:r="http://schemas.openxmlformats.org/officeDocument/2006/relationships" ref="B23" display="Si eres afiliado de Porvenir, puedes consultar tu saldo de cesantías aquí. " r:id="rId1"/>
  </hyperlinks>
  <pageMargins left="0.7" right="0.7" top="0.75" bottom="0.75" header="0.3" footer="0.3"/>
  <pageSetup orientation="portrait"/>
  <drawing xmlns:r="http://schemas.openxmlformats.org/officeDocument/2006/relationships" r:id="rId2"/>
</worksheet>
</file>

<file path=xl/worksheets/sheet5.xml><?xml version="1.0" encoding="utf-8"?>
<worksheet xmlns="http://schemas.openxmlformats.org/spreadsheetml/2006/main">
  <sheetPr>
    <tabColor rgb="FFFFCC00"/>
    <outlinePr summaryBelow="1" summaryRight="1"/>
    <pageSetUpPr/>
  </sheetPr>
  <dimension ref="B3:P26"/>
  <sheetViews>
    <sheetView showGridLines="0" topLeftCell="A3" zoomScale="69" zoomScaleNormal="100" workbookViewId="0">
      <selection activeCell="J8" sqref="J8"/>
    </sheetView>
  </sheetViews>
  <sheetFormatPr baseColWidth="10" defaultColWidth="11.453125" defaultRowHeight="16"/>
  <cols>
    <col width="1.6328125" customWidth="1" style="1" min="1" max="1"/>
    <col width="1.54296875" customWidth="1" style="177" min="2" max="2"/>
    <col width="11.453125" customWidth="1" style="1" min="3" max="4"/>
    <col width="10" customWidth="1" style="1" min="5" max="5"/>
    <col width="33.81640625" customWidth="1" style="1" min="6" max="6"/>
    <col width="2.7265625" customWidth="1" style="1" min="7" max="7"/>
    <col width="14.7265625" customWidth="1" style="1" min="8" max="8"/>
    <col width="15.453125" customWidth="1" style="1" min="9" max="9"/>
    <col width="19.453125" customWidth="1" style="1" min="10" max="10"/>
    <col width="1.54296875" customWidth="1" style="1" min="11" max="11"/>
    <col width="7.08984375" customWidth="1" style="1" min="12" max="12"/>
    <col width="51.1796875" bestFit="1" customWidth="1" style="1" min="13" max="13"/>
    <col width="17.36328125" bestFit="1" customWidth="1" style="1" min="14" max="14"/>
    <col width="11.453125" customWidth="1" style="1" min="15" max="16384"/>
  </cols>
  <sheetData>
    <row r="2" ht="16.5" customHeight="1" thickBot="1"/>
    <row r="3" ht="22.5" customHeight="1" thickBot="1">
      <c r="B3" s="189" t="inlineStr">
        <is>
          <t>Plan de ahorro para la compra de vivienda</t>
        </is>
      </c>
      <c r="C3" s="227" t="n"/>
      <c r="D3" s="227" t="n"/>
      <c r="E3" s="227" t="n"/>
      <c r="F3" s="227" t="n"/>
      <c r="G3" s="227" t="n"/>
      <c r="H3" s="227" t="n"/>
      <c r="I3" s="227" t="n"/>
      <c r="J3" s="227" t="n"/>
      <c r="K3" s="65" t="n"/>
    </row>
    <row r="4" ht="22.5" customHeight="1">
      <c r="B4" s="77" t="n"/>
      <c r="C4" s="77" t="n"/>
      <c r="D4" s="77" t="n"/>
      <c r="E4" s="77" t="n"/>
      <c r="F4" s="77" t="n"/>
      <c r="G4" s="77" t="n"/>
      <c r="H4" s="77" t="n"/>
      <c r="I4" s="77" t="n"/>
      <c r="J4" s="77" t="n"/>
    </row>
    <row r="5" ht="22.5" customHeight="1">
      <c r="B5" s="77" t="n"/>
      <c r="C5" s="77" t="n"/>
      <c r="D5" s="77" t="n"/>
      <c r="E5" s="77" t="n"/>
      <c r="F5" s="77" t="n"/>
      <c r="G5" s="77" t="n"/>
      <c r="H5" s="77" t="n"/>
      <c r="I5" s="77" t="n"/>
      <c r="J5" s="77" t="n"/>
      <c r="M5" s="3" t="inlineStr">
        <is>
          <t>Valor que falta para cumplir el precio de la vivienda:</t>
        </is>
      </c>
      <c r="N5" s="80">
        <f>N8-N7</f>
        <v/>
      </c>
    </row>
    <row r="6" ht="22.5" customHeight="1" thickBot="1">
      <c r="B6" s="77" t="n"/>
      <c r="C6" s="77" t="n"/>
      <c r="D6" s="77" t="n"/>
      <c r="E6" s="77" t="n"/>
      <c r="F6" s="77" t="n"/>
      <c r="G6" s="77" t="n"/>
      <c r="H6" s="77" t="n"/>
      <c r="I6" s="77" t="n"/>
      <c r="J6" s="77" t="n"/>
      <c r="M6" s="3" t="inlineStr">
        <is>
          <t>Valor que falta para cumplir la cuota inicial:</t>
        </is>
      </c>
      <c r="N6" s="80">
        <f>J10-N7</f>
        <v/>
      </c>
    </row>
    <row r="7">
      <c r="B7" s="157" t="n"/>
      <c r="C7" s="231" t="inlineStr">
        <is>
          <t>1. Identifica el precio de la vivienda que deseas; en este caso, puedes evaluar lotes, terrenos, así como viviendas nuevas o usadas.</t>
        </is>
      </c>
      <c r="D7" s="218" t="n"/>
      <c r="E7" s="218" t="n"/>
      <c r="F7" s="232" t="n"/>
      <c r="H7" s="4" t="n"/>
      <c r="I7" s="6" t="n"/>
      <c r="J7" s="6" t="n"/>
      <c r="K7" s="8" t="n"/>
      <c r="M7" s="3" t="inlineStr">
        <is>
          <t>Ahorro de cesantías hasta la fecha:</t>
        </is>
      </c>
      <c r="N7" s="185">
        <f>J15</f>
        <v/>
      </c>
    </row>
    <row r="8" ht="25" customHeight="1">
      <c r="B8" s="67" t="n"/>
      <c r="F8" s="229" t="n"/>
      <c r="G8" s="208" t="n"/>
      <c r="H8" s="205" t="inlineStr">
        <is>
          <t>Precio de vivienda</t>
        </is>
      </c>
      <c r="J8" s="131" t="n">
        <v>120000000</v>
      </c>
      <c r="K8" s="14" t="n"/>
      <c r="M8" s="3" t="inlineStr">
        <is>
          <t xml:space="preserve">Valor total de la meta de vivienda: </t>
        </is>
      </c>
      <c r="N8" s="185">
        <f>J8</f>
        <v/>
      </c>
    </row>
    <row r="9" ht="29.5" customHeight="1" thickBot="1">
      <c r="B9" s="67" t="n"/>
      <c r="F9" s="229" t="n"/>
      <c r="G9" s="208" t="n"/>
      <c r="H9" s="205" t="n"/>
      <c r="I9" s="206" t="n"/>
      <c r="J9" s="70" t="n"/>
      <c r="K9" s="14" t="n"/>
    </row>
    <row r="10" ht="29.5" customHeight="1">
      <c r="B10" s="67" t="n"/>
      <c r="F10" s="229" t="n"/>
      <c r="G10" s="208" t="n"/>
      <c r="H10" s="159" t="inlineStr">
        <is>
          <t>Cuota inicial (30%)</t>
        </is>
      </c>
      <c r="J10" s="131">
        <f>J8*30%</f>
        <v/>
      </c>
      <c r="K10" s="14" t="n"/>
    </row>
    <row r="11" ht="17" customHeight="1" thickBot="1">
      <c r="B11" s="68" t="n"/>
      <c r="C11" s="223" t="n"/>
      <c r="D11" s="223" t="n"/>
      <c r="E11" s="223" t="n"/>
      <c r="F11" s="230" t="n"/>
      <c r="G11" s="208" t="n"/>
      <c r="H11" s="69" t="n"/>
      <c r="I11" s="70" t="n"/>
      <c r="J11" s="70" t="n"/>
      <c r="K11" s="21" t="n"/>
    </row>
    <row r="12" ht="16.5" customHeight="1" thickBot="1">
      <c r="B12" s="71" t="n"/>
      <c r="C12" s="208" t="n"/>
      <c r="D12" s="208" t="n"/>
      <c r="E12" s="208" t="n"/>
      <c r="F12" s="208" t="n"/>
      <c r="G12" s="208" t="n"/>
      <c r="H12" s="62" t="n"/>
      <c r="I12" s="62" t="n"/>
      <c r="J12" s="62" t="n"/>
    </row>
    <row r="13">
      <c r="B13" s="157" t="n"/>
      <c r="C13" s="7" t="n"/>
      <c r="D13" s="7" t="n"/>
      <c r="E13" s="7" t="n"/>
      <c r="F13" s="8" t="n"/>
      <c r="H13" s="4" t="n"/>
      <c r="I13" s="6" t="n"/>
      <c r="J13" s="6" t="n"/>
      <c r="K13" s="8" t="n"/>
      <c r="N13" s="10" t="n"/>
    </row>
    <row r="14" ht="30" customHeight="1">
      <c r="B14" s="67" t="n"/>
      <c r="C14" s="233" t="inlineStr">
        <is>
          <t xml:space="preserve">3. Consulta cuál es el ahorro de Cesantías que tienes a la fecha. </t>
        </is>
      </c>
      <c r="F14" s="229" t="n"/>
      <c r="G14" s="208" t="n"/>
      <c r="H14" s="159" t="inlineStr">
        <is>
          <t>Saldo de tus cesantías</t>
        </is>
      </c>
      <c r="J14" s="11" t="n"/>
      <c r="K14" s="14" t="n"/>
    </row>
    <row r="15" ht="15" customHeight="1">
      <c r="B15" s="67" t="n"/>
      <c r="F15" s="229" t="n"/>
      <c r="G15" s="208" t="n"/>
      <c r="H15" s="219" t="n"/>
      <c r="J15" s="207" t="n">
        <v>8000000</v>
      </c>
      <c r="K15" s="14" t="n"/>
    </row>
    <row r="16" ht="15" customHeight="1">
      <c r="B16" s="67" t="n"/>
      <c r="F16" s="229" t="n"/>
      <c r="G16" s="208" t="n"/>
      <c r="H16" s="219" t="n"/>
      <c r="K16" s="14" t="n"/>
      <c r="M16" s="178" t="inlineStr">
        <is>
          <t>Porcentaje de cumplimiento de la meta de la cuota inicial de vivienda con ahorro de cesantías hasta la fecha:</t>
        </is>
      </c>
      <c r="P16" s="192">
        <f>N7/N8</f>
        <v/>
      </c>
    </row>
    <row r="17" ht="43" customHeight="1">
      <c r="B17" s="67" t="n"/>
      <c r="F17" s="229" t="n"/>
      <c r="G17" s="72" t="n"/>
      <c r="H17" s="219" t="n"/>
      <c r="J17" s="128" t="n"/>
      <c r="K17" s="14" t="n"/>
    </row>
    <row r="18" ht="16.5" customHeight="1" thickBot="1">
      <c r="B18" s="68" t="n"/>
      <c r="C18" s="180" t="n"/>
      <c r="D18" s="180" t="n"/>
      <c r="E18" s="180" t="n"/>
      <c r="F18" s="181" t="n"/>
      <c r="G18" s="72" t="n"/>
      <c r="H18" s="73" t="n"/>
      <c r="I18" s="74" t="n"/>
      <c r="J18" s="20" t="n"/>
      <c r="K18" s="21" t="n"/>
    </row>
    <row r="19" ht="15" customHeight="1">
      <c r="D19" s="18" t="n"/>
      <c r="E19" s="18" t="n"/>
      <c r="G19" s="75" t="n"/>
    </row>
    <row r="20" ht="50" customHeight="1">
      <c r="B20" s="202" t="inlineStr">
        <is>
          <t>Si eres afiliado de Porvenir, puedes consultar tu saldo de cesantías, haz clic en el botón</t>
        </is>
      </c>
      <c r="M20" s="208" t="n"/>
      <c r="P20" s="209" t="n"/>
    </row>
    <row r="21" ht="16.5" customHeight="1" thickBot="1">
      <c r="F21" s="29" t="n"/>
      <c r="G21" s="29" t="n"/>
      <c r="H21" s="29" t="n"/>
      <c r="I21" s="29" t="n"/>
      <c r="J21" s="29" t="n"/>
    </row>
    <row r="22" ht="15" customHeight="1">
      <c r="C22" s="234" t="inlineStr">
        <is>
          <t>Ten en cuenta que las cesantías pueden desempeñar dos roles muy importantes durante la compra de una vivienda. Por un lado, pueden ser tu respaldo para completar la cuota inicial; por otro lado, pueden ser tu apoyo para realizar pagos extraordinarios y así reducir créditos de vivienda en caso de ser necesario.</t>
        </is>
      </c>
      <c r="D22" s="218" t="n"/>
      <c r="E22" s="218" t="n"/>
      <c r="F22" s="218" t="n"/>
      <c r="G22" s="218" t="n"/>
      <c r="H22" s="218" t="n"/>
      <c r="I22" s="218" t="n"/>
      <c r="J22" s="232" t="n"/>
    </row>
    <row r="23">
      <c r="C23" s="219" t="n"/>
      <c r="J23" s="229" t="n"/>
    </row>
    <row r="24" ht="15" customHeight="1">
      <c r="C24" s="219" t="n"/>
      <c r="J24" s="229" t="n"/>
    </row>
    <row r="25">
      <c r="C25" s="219" t="n"/>
      <c r="J25" s="229" t="n"/>
    </row>
    <row r="26" ht="16.5" customHeight="1" thickBot="1">
      <c r="C26" s="222" t="n"/>
      <c r="D26" s="223" t="n"/>
      <c r="E26" s="223" t="n"/>
      <c r="F26" s="223" t="n"/>
      <c r="G26" s="223" t="n"/>
      <c r="H26" s="223" t="n"/>
      <c r="I26" s="223" t="n"/>
      <c r="J26" s="230" t="n"/>
    </row>
  </sheetData>
  <sheetProtection selectLockedCells="1" selectUnlockedCells="0" algorithmName="SHA-512" sheet="1" objects="1" insertRows="1" insertHyperlinks="1" autoFilter="1" scenarios="1" formatColumns="1" deleteColumns="1" insertColumns="1" pivotTables="1" deleteRows="1" formatCells="1" saltValue="UjDGcuBVQU9rPVSdUXFyEA==" formatRows="1" sort="1" spinCount="100000" hashValue="lSahABxkZQv0s6oc6Qx1jD2uYfj9FtwE1MtRok89q+FD+CZTBH8jfxXLRuGkwHgFL9Mq/ePFcxWNouN791whow=="/>
  <mergeCells count="13">
    <mergeCell ref="H8:I8"/>
    <mergeCell ref="B3:J3"/>
    <mergeCell ref="C14:F17"/>
    <mergeCell ref="B20:J20"/>
    <mergeCell ref="H10:I10"/>
    <mergeCell ref="M20:O21"/>
    <mergeCell ref="C7:F11"/>
    <mergeCell ref="H14:I17"/>
    <mergeCell ref="P20:P21"/>
    <mergeCell ref="P16:P17"/>
    <mergeCell ref="J15:J16"/>
    <mergeCell ref="C22:J26"/>
    <mergeCell ref="M16:O17"/>
  </mergeCells>
  <dataValidations count="1">
    <dataValidation sqref="J8:J10" showDropDown="0" showInputMessage="1" showErrorMessage="1" allowBlank="1" error="Ingresa números enteros." type="whole" operator="greaterThanOrEqual">
      <formula1>0</formula1>
    </dataValidation>
  </dataValidations>
  <hyperlinks>
    <hyperlink xmlns:r="http://schemas.openxmlformats.org/officeDocument/2006/relationships" ref="B20" display="Si eres afiliado de Porvenir, puedes consultar tu saldo de cesantías aquí. " r:id="rId1"/>
  </hyperlinks>
  <pageMargins left="0.7" right="0.7" top="0.75" bottom="0.75" header="0.3" footer="0.3"/>
  <pageSetup orientation="portrait"/>
  <drawing xmlns:r="http://schemas.openxmlformats.org/officeDocument/2006/relationships" r:id="rId2"/>
</worksheet>
</file>

<file path=xl/worksheets/sheet6.xml><?xml version="1.0" encoding="utf-8"?>
<worksheet xmlns="http://schemas.openxmlformats.org/spreadsheetml/2006/main">
  <sheetPr>
    <tabColor rgb="FF00B0F0"/>
    <outlinePr summaryBelow="1" summaryRight="1"/>
    <pageSetUpPr/>
  </sheetPr>
  <dimension ref="B5:J22"/>
  <sheetViews>
    <sheetView showGridLines="0" workbookViewId="0">
      <selection activeCell="A1" sqref="A1"/>
    </sheetView>
  </sheetViews>
  <sheetFormatPr baseColWidth="10" defaultRowHeight="15"/>
  <cols>
    <col width="10.90625" customWidth="1" style="31" min="1" max="3"/>
    <col width="10.90625" customWidth="1" style="31" min="4" max="4"/>
    <col width="10.90625" customWidth="1" style="31" min="5" max="16384"/>
  </cols>
  <sheetData>
    <row r="1" ht="6" customHeight="1"/>
    <row r="4" ht="7" customHeight="1"/>
    <row r="5" ht="15" customHeight="1">
      <c r="B5" s="141" t="inlineStr">
        <is>
          <t>¡Trabajas por días!
 Te invitamos a explorar y diligenciar las 3 pestañas que tiene la calculadora creada para tí:</t>
        </is>
      </c>
    </row>
    <row r="6"/>
    <row r="7" ht="15" customHeight="1"/>
    <row r="8">
      <c r="B8" s="100" t="n"/>
      <c r="C8" s="100" t="n"/>
      <c r="D8" s="100" t="n"/>
      <c r="E8" s="100" t="n"/>
      <c r="F8" s="100" t="n"/>
      <c r="G8" s="100" t="n"/>
      <c r="H8" s="100" t="n"/>
      <c r="I8" s="100" t="n"/>
      <c r="J8" s="100" t="n"/>
    </row>
    <row r="9" ht="15" customHeight="1">
      <c r="B9" s="100" t="n"/>
      <c r="C9" s="210" t="inlineStr">
        <is>
          <t>Calculadora de cesantías para empleados</t>
        </is>
      </c>
      <c r="E9" s="100" t="n"/>
      <c r="F9" s="100" t="n"/>
      <c r="G9" s="100" t="n"/>
      <c r="H9" s="100" t="n"/>
      <c r="I9" s="100" t="n"/>
      <c r="J9" s="100" t="n"/>
    </row>
    <row r="10" ht="15" customHeight="1"/>
    <row r="11"/>
    <row r="12"/>
    <row r="14" ht="15" customHeight="1">
      <c r="C14" s="210" t="inlineStr">
        <is>
          <t>Meta educación</t>
        </is>
      </c>
    </row>
    <row r="15"/>
    <row r="16"/>
    <row r="17"/>
    <row r="19">
      <c r="C19" s="210" t="inlineStr">
        <is>
          <t>Meta de vivienda</t>
        </is>
      </c>
    </row>
    <row r="20"/>
    <row r="21"/>
    <row r="22"/>
  </sheetData>
  <sheetProtection selectLockedCells="1" selectUnlockedCells="0" algorithmName="SHA-512" sheet="1" objects="1" insertRows="1" insertHyperlinks="1" autoFilter="1" scenarios="1" formatColumns="1" deleteColumns="1" insertColumns="1" pivotTables="1" deleteRows="1" formatCells="1" saltValue="rBnGuD5jAXbEdpNEGVDu2Q==" formatRows="1" sort="1" spinCount="100000" hashValue="HMWfrDDnhroHS6aYYdMXWi9gr4+JkQw+iCyy1rxdD0AVbC5aanKCc9IHcomY1GVCy4xRlRgYeCglWlRc9yY3Uw=="/>
  <mergeCells count="4">
    <mergeCell ref="B5:J7"/>
    <mergeCell ref="C14:D17"/>
    <mergeCell ref="C19:D22"/>
    <mergeCell ref="C9:D12"/>
  </mergeCells>
  <pageMargins left="0.7" right="0.7" top="0.75" bottom="0.75" header="0.3" footer="0.3"/>
  <drawing xmlns:r="http://schemas.openxmlformats.org/officeDocument/2006/relationships" r:id="rId1"/>
</worksheet>
</file>

<file path=xl/worksheets/sheet7.xml><?xml version="1.0" encoding="utf-8"?>
<worksheet xmlns="http://schemas.openxmlformats.org/spreadsheetml/2006/main">
  <sheetPr>
    <tabColor rgb="FF00B0F0"/>
    <outlinePr summaryBelow="1" summaryRight="1"/>
    <pageSetUpPr/>
  </sheetPr>
  <dimension ref="B1:R29"/>
  <sheetViews>
    <sheetView showGridLines="0" topLeftCell="A3" zoomScaleNormal="100" workbookViewId="0">
      <selection activeCell="E12" sqref="E12"/>
    </sheetView>
  </sheetViews>
  <sheetFormatPr baseColWidth="10" defaultColWidth="11.453125" defaultRowHeight="15"/>
  <cols>
    <col width="0.81640625" customWidth="1" style="31" min="1" max="1"/>
    <col width="19.90625" customWidth="1" style="31" min="2" max="2"/>
    <col width="23.453125" customWidth="1" style="32" min="3" max="3"/>
    <col width="3.26953125" customWidth="1" style="31" min="4" max="4"/>
    <col width="18.26953125" customWidth="1" style="33" min="5" max="5"/>
    <col width="1" customWidth="1" style="33" min="6" max="6"/>
    <col width="15.7265625" customWidth="1" style="103" min="7" max="7"/>
    <col width="1.7265625" customWidth="1" style="31" min="8" max="8"/>
    <col width="17.54296875" customWidth="1" style="31" min="9" max="9"/>
    <col width="2" customWidth="1" style="31" min="10" max="10"/>
    <col width="24.54296875" customWidth="1" style="31" min="11" max="11"/>
    <col width="1.7265625" customWidth="1" style="31" min="12" max="12"/>
    <col width="24.453125" customWidth="1" style="31" min="13" max="13"/>
    <col width="13.08984375" customWidth="1" style="31" min="14" max="14"/>
    <col width="18.453125" customWidth="1" style="31" min="15" max="15"/>
    <col width="11.453125" customWidth="1" style="31" min="16" max="16384"/>
  </cols>
  <sheetData>
    <row r="1">
      <c r="O1" s="82" t="inlineStr">
        <is>
          <t>Si</t>
        </is>
      </c>
    </row>
    <row r="2">
      <c r="C2" s="34" t="n"/>
      <c r="D2" s="34" t="n"/>
      <c r="E2" s="34" t="n"/>
      <c r="F2" s="34" t="n"/>
      <c r="G2" s="51" t="n"/>
      <c r="H2" s="34" t="n"/>
      <c r="I2" s="34" t="n"/>
      <c r="J2" s="34" t="n"/>
      <c r="K2" s="34" t="n"/>
      <c r="L2" s="34" t="n"/>
      <c r="O2" s="82" t="inlineStr">
        <is>
          <t>No</t>
        </is>
      </c>
    </row>
    <row r="3" ht="15" customHeight="1">
      <c r="C3" s="214" t="inlineStr">
        <is>
          <t>Si trabajas por días, esta herramienta es para ti. Para iniciar, por favor diligencia la siguiente información:</t>
        </is>
      </c>
      <c r="D3" s="215" t="n"/>
      <c r="E3" s="215" t="n"/>
      <c r="F3" s="215" t="n"/>
      <c r="G3" s="215" t="n"/>
      <c r="H3" s="215" t="n"/>
      <c r="I3" s="215" t="n"/>
      <c r="J3" s="215" t="n"/>
      <c r="K3" s="215" t="n"/>
      <c r="L3" s="216" t="n"/>
    </row>
    <row r="4" ht="6.75" customHeight="1" thickBot="1">
      <c r="C4" s="35" t="n"/>
      <c r="D4" s="35" t="n"/>
      <c r="E4" s="35" t="n"/>
      <c r="F4" s="35" t="n"/>
      <c r="G4" s="35" t="n"/>
      <c r="H4" s="35" t="n"/>
      <c r="I4" s="35" t="n"/>
      <c r="J4" s="35" t="n"/>
      <c r="K4" s="35" t="n"/>
      <c r="L4" s="35" t="n"/>
    </row>
    <row r="5" ht="7.5" customHeight="1">
      <c r="C5" s="217" t="inlineStr">
        <is>
          <t>Salario diario:</t>
        </is>
      </c>
      <c r="D5" s="36" t="n"/>
      <c r="E5" s="37" t="n"/>
      <c r="F5" s="87" t="n"/>
      <c r="G5" s="235" t="inlineStr">
        <is>
          <t>¿Cuánto te pagan por día trabajado?</t>
        </is>
      </c>
      <c r="I5" s="217" t="inlineStr">
        <is>
          <t>¿Tienes auxilio de transporte?</t>
        </is>
      </c>
      <c r="J5" s="36" t="n"/>
      <c r="K5" s="37" t="n"/>
      <c r="L5" s="38" t="n"/>
    </row>
    <row r="6">
      <c r="B6" s="39" t="n"/>
      <c r="C6" s="219" t="n"/>
      <c r="D6" s="40" t="n"/>
      <c r="E6" s="107" t="n">
        <v>60000</v>
      </c>
      <c r="F6" s="88" t="n"/>
      <c r="G6" s="229" t="n"/>
      <c r="I6" s="219" t="n"/>
      <c r="J6" s="40" t="n"/>
      <c r="K6" s="83" t="inlineStr">
        <is>
          <t>No</t>
        </is>
      </c>
      <c r="L6" s="41" t="n"/>
      <c r="M6" s="111" t="inlineStr">
        <is>
          <t>Aux Trans diario</t>
        </is>
      </c>
      <c r="N6" s="112">
        <f>162000/30</f>
        <v/>
      </c>
    </row>
    <row r="7" ht="17" customHeight="1" thickBot="1">
      <c r="B7" s="39" t="n"/>
      <c r="C7" s="222" t="n"/>
      <c r="D7" s="42" t="n"/>
      <c r="E7" s="43" t="n"/>
      <c r="F7" s="89" t="n"/>
      <c r="G7" s="230" t="n"/>
      <c r="I7" s="222" t="n"/>
      <c r="J7" s="42" t="n"/>
      <c r="K7" s="45" t="n"/>
      <c r="L7" s="44" t="n"/>
      <c r="M7" s="111" t="inlineStr">
        <is>
          <t>Días trabajados mes</t>
        </is>
      </c>
      <c r="N7" s="113">
        <f>E10*4</f>
        <v/>
      </c>
      <c r="O7" s="110" t="n"/>
    </row>
    <row r="8" ht="9" customHeight="1" thickBot="1">
      <c r="M8" s="114" t="inlineStr">
        <is>
          <t>Auxilio de transporte mes</t>
        </is>
      </c>
      <c r="N8" s="115">
        <f>N6*N7</f>
        <v/>
      </c>
    </row>
    <row r="9" ht="7.5" customHeight="1">
      <c r="C9" s="217" t="inlineStr">
        <is>
          <t>Días laborados en la semana:</t>
        </is>
      </c>
      <c r="D9" s="36" t="n"/>
      <c r="E9" s="37" t="n"/>
      <c r="F9" s="87" t="n"/>
      <c r="G9" s="235" t="inlineStr">
        <is>
          <t>¿Cuántos días trabajas a la semana?</t>
        </is>
      </c>
      <c r="I9" s="224" t="inlineStr">
        <is>
          <t>Sueldo mensual:</t>
        </is>
      </c>
      <c r="J9" s="36" t="n"/>
      <c r="K9" s="37" t="n"/>
      <c r="L9" s="38" t="n"/>
    </row>
    <row r="10" ht="21.5" customHeight="1">
      <c r="C10" s="219" t="n"/>
      <c r="D10" s="40" t="n"/>
      <c r="E10" s="85" t="n">
        <v>2</v>
      </c>
      <c r="F10" s="88" t="n"/>
      <c r="G10" s="229" t="n"/>
      <c r="I10" s="219" t="n"/>
      <c r="J10" s="40" t="n"/>
      <c r="K10" s="106">
        <f>(E6*E10)*4</f>
        <v/>
      </c>
      <c r="L10" s="41" t="n"/>
    </row>
    <row r="11" ht="7.5" customHeight="1" thickBot="1">
      <c r="C11" s="222" t="n"/>
      <c r="D11" s="42" t="n"/>
      <c r="E11" s="46" t="n"/>
      <c r="F11" s="46" t="n"/>
      <c r="G11" s="230" t="n"/>
      <c r="I11" s="222" t="n"/>
      <c r="J11" s="42" t="n"/>
      <c r="K11" s="105" t="n"/>
      <c r="L11" s="44" t="n"/>
    </row>
    <row r="12" ht="6.5" customHeight="1" thickBot="1">
      <c r="C12" s="39" t="n"/>
      <c r="E12" s="47" t="n"/>
      <c r="F12" s="47" t="n"/>
      <c r="O12" s="48" t="n"/>
      <c r="P12" s="48" t="n"/>
      <c r="Q12" s="48" t="n"/>
      <c r="R12" s="48" t="n"/>
    </row>
    <row r="13" ht="6.75" customHeight="1">
      <c r="C13" s="217" t="inlineStr">
        <is>
          <t>Meses laborados este año:</t>
        </is>
      </c>
      <c r="D13" s="218" t="n"/>
      <c r="E13" s="37" t="n"/>
      <c r="F13" s="87" t="n"/>
      <c r="G13" s="235" t="inlineStr">
        <is>
          <t>¿Durante cuántos meses trabajaste este año?</t>
        </is>
      </c>
      <c r="I13" s="156">
        <f>+IF(E14&lt;0,"Error",IF(E14&gt;12,"Recuerda que vamos a evaluar el monto de tus cesantías anuales, por lo que el número de meses no podrá exceder 12.","Excelente, el tiempo laborado está dentro de los tiempos establecidos."))</f>
        <v/>
      </c>
      <c r="M13" s="49" t="n"/>
      <c r="N13" s="49" t="n"/>
      <c r="O13" s="48" t="n"/>
      <c r="P13" s="48" t="n"/>
      <c r="Q13" s="48" t="n"/>
      <c r="R13" s="48" t="n"/>
    </row>
    <row r="14" ht="20.5" customHeight="1">
      <c r="C14" s="219" t="n"/>
      <c r="E14" s="86" t="n">
        <v>12</v>
      </c>
      <c r="F14" s="90" t="n"/>
      <c r="G14" s="229" t="n"/>
      <c r="O14" s="48" t="n"/>
      <c r="P14" s="48" t="n"/>
      <c r="Q14" s="48" t="n"/>
      <c r="R14" s="48" t="n"/>
    </row>
    <row r="15" ht="6.75" customHeight="1" thickBot="1">
      <c r="C15" s="222" t="n"/>
      <c r="D15" s="223" t="n"/>
      <c r="E15" s="50" t="n"/>
      <c r="F15" s="50" t="n"/>
      <c r="G15" s="230" t="n"/>
      <c r="O15" s="48" t="n"/>
      <c r="P15" s="48" t="n"/>
      <c r="Q15" s="48" t="n"/>
      <c r="R15" s="48" t="n"/>
    </row>
    <row r="16" ht="6.75" customHeight="1">
      <c r="C16" s="51" t="n"/>
      <c r="D16" s="51" t="n"/>
      <c r="E16" s="52" t="n"/>
      <c r="F16" s="52" t="n"/>
      <c r="O16" s="48" t="n"/>
      <c r="P16" s="48" t="n"/>
      <c r="Q16" s="48" t="n"/>
      <c r="R16" s="48" t="n"/>
    </row>
    <row r="17" ht="6.5" customHeight="1" thickBot="1">
      <c r="C17" s="51" t="n"/>
      <c r="D17" s="51" t="n"/>
      <c r="E17" s="52" t="n"/>
      <c r="F17" s="52" t="n"/>
      <c r="I17" s="53" t="n"/>
      <c r="J17" s="53" t="n"/>
      <c r="K17" s="53" t="n"/>
      <c r="L17" s="53" t="n"/>
    </row>
    <row r="18" ht="9" customHeight="1">
      <c r="C18" s="157" t="inlineStr">
        <is>
          <t>Cesantías</t>
        </is>
      </c>
      <c r="D18" s="218" t="n"/>
      <c r="E18" s="218" t="n"/>
      <c r="F18" s="91" t="n"/>
      <c r="G18" s="55">
        <f>+IF(K6="Si",N8,0)</f>
        <v/>
      </c>
      <c r="H18" s="56" t="n"/>
      <c r="I18" s="153" t="inlineStr">
        <is>
          <t>Puedes seleccionar cómo se invierte tu ahorro en Cesantías en tu Fondo de Cesantías, como Porvenir.
Portafolio Corto Plazo: Si tu proyección de retiro de tus Cesantías es menor a un año.
Portafolio Largo Plazo: Si tu proyección de retiro de tus Cesantías es mayor a un año.</t>
        </is>
      </c>
    </row>
    <row r="19" ht="62.5" customHeight="1">
      <c r="C19" s="219" t="n"/>
      <c r="F19" s="92" t="n"/>
      <c r="G19" s="84">
        <f>+((K10+G18)*(E14*30))/360</f>
        <v/>
      </c>
      <c r="H19" s="57" t="n"/>
      <c r="I19" s="219" t="n"/>
      <c r="O19" s="63" t="n"/>
    </row>
    <row r="20" ht="9" customHeight="1" thickBot="1">
      <c r="C20" s="68" t="n"/>
      <c r="D20" s="28" t="n"/>
      <c r="E20" s="28" t="n"/>
      <c r="F20" s="28" t="n"/>
      <c r="G20" s="104" t="n"/>
      <c r="H20" s="59" t="n"/>
      <c r="I20" s="93" t="n"/>
    </row>
    <row r="21" ht="15.5" customHeight="1" thickBot="1">
      <c r="C21" s="31" t="n"/>
      <c r="D21" s="52" t="n"/>
      <c r="E21" s="52" t="n"/>
      <c r="F21" s="31" t="n"/>
    </row>
    <row r="22" ht="7.5" customHeight="1">
      <c r="C22" s="161" t="inlineStr">
        <is>
          <t>Intereses de tus cesantías</t>
        </is>
      </c>
      <c r="D22" s="218" t="n"/>
      <c r="E22" s="218" t="n"/>
      <c r="F22" s="95" t="n"/>
      <c r="G22" s="54" t="n"/>
      <c r="H22" s="56" t="n"/>
      <c r="I22" s="153" t="inlineStr">
        <is>
          <t>Tu empleador te consignará en tu cuenta de nómina los interés generados durante el año anterior por el valor de tus Cesantías, esto corresponde al 12% anual del valor de las Cesantías que se consignarán en el Fondo de Cesantías, como Porvenir.</t>
        </is>
      </c>
    </row>
    <row r="23" ht="58" customHeight="1">
      <c r="C23" s="219" t="n"/>
      <c r="F23" s="96" t="n"/>
      <c r="G23" s="99">
        <f>+(G19*(E14*30)*0.12)/360</f>
        <v/>
      </c>
      <c r="H23" s="57" t="n"/>
      <c r="I23" s="219" t="n"/>
      <c r="L23" s="64" t="n"/>
      <c r="O23" s="63" t="n"/>
    </row>
    <row r="24" ht="7.5" customHeight="1" thickBot="1">
      <c r="C24" s="97" t="n"/>
      <c r="D24" s="98" t="n"/>
      <c r="E24" s="98" t="n"/>
      <c r="F24" s="98" t="n"/>
      <c r="G24" s="104" t="n"/>
      <c r="H24" s="59" t="n"/>
      <c r="I24" s="94" t="n"/>
      <c r="L24" s="63" t="n"/>
    </row>
    <row r="25">
      <c r="C25" s="61" t="n"/>
      <c r="D25" s="61" t="n"/>
      <c r="E25" s="61" t="n"/>
      <c r="F25" s="60" t="n"/>
      <c r="H25" s="60" t="n"/>
    </row>
    <row r="28">
      <c r="C28" s="39" t="n"/>
      <c r="D28" s="39" t="n"/>
      <c r="E28" s="39" t="n"/>
      <c r="F28" s="39" t="n"/>
      <c r="G28" s="39" t="n"/>
      <c r="H28" s="39" t="n"/>
      <c r="I28" s="39" t="n"/>
      <c r="J28" s="39" t="n"/>
      <c r="K28" s="39" t="n"/>
      <c r="L28" s="35" t="n"/>
    </row>
    <row r="29">
      <c r="C29" s="39" t="n"/>
      <c r="D29" s="39" t="n"/>
      <c r="E29" s="39" t="n"/>
      <c r="F29" s="39" t="n"/>
      <c r="G29" s="39" t="n"/>
      <c r="H29" s="39" t="n"/>
      <c r="I29" s="39" t="n"/>
      <c r="J29" s="39" t="n"/>
      <c r="K29" s="39" t="n"/>
      <c r="L29" s="35" t="n"/>
    </row>
  </sheetData>
  <sheetProtection selectLockedCells="1" selectUnlockedCells="0" algorithmName="SHA-512" sheet="1" objects="1" insertRows="1" insertHyperlinks="1" autoFilter="1" scenarios="1" formatColumns="1" deleteColumns="1" insertColumns="1" pivotTables="1" deleteRows="1" formatCells="1" saltValue="M6LG7AdLLZRe4AD/AliiaQ==" formatRows="1" sort="1" spinCount="100000" hashValue="2qtafqkPdN5GegyzLMOMBAzhkiEdpFR/aZZQd+n6abjPxFwS4KaaxzVVddiRSwZJueDYTXmbalhIVs+etn5l7A=="/>
  <mergeCells count="14">
    <mergeCell ref="I5:I7"/>
    <mergeCell ref="C18:E19"/>
    <mergeCell ref="G9:G11"/>
    <mergeCell ref="I13:L16"/>
    <mergeCell ref="I22:K23"/>
    <mergeCell ref="C3:L3"/>
    <mergeCell ref="C13:D15"/>
    <mergeCell ref="C22:E23"/>
    <mergeCell ref="G13:G15"/>
    <mergeCell ref="C5:C7"/>
    <mergeCell ref="G5:G7"/>
    <mergeCell ref="I18:K19"/>
    <mergeCell ref="I9:I11"/>
    <mergeCell ref="C9:C11"/>
  </mergeCells>
  <conditionalFormatting sqref="I13">
    <cfRule type="expression" priority="1" dxfId="0">
      <formula>$E$14&lt;0</formula>
    </cfRule>
    <cfRule type="expression" priority="2" dxfId="2">
      <formula>$E$14=0</formula>
    </cfRule>
    <cfRule type="expression" priority="3" dxfId="1">
      <formula>+$E$14&lt;=12</formula>
    </cfRule>
    <cfRule type="expression" priority="4" dxfId="0">
      <formula>+$E$14&gt;12</formula>
    </cfRule>
  </conditionalFormatting>
  <dataValidations count="7">
    <dataValidation sqref="E14" showDropDown="0" showInputMessage="1" showErrorMessage="1" allowBlank="1" type="whole" operator="lessThanOrEqual">
      <formula1>365</formula1>
    </dataValidation>
    <dataValidation sqref="E10:F12 F6" showDropDown="0" showInputMessage="1" showErrorMessage="1" allowBlank="1" error="Escribe la fecha con estructura dia/mes/año" type="date">
      <formula1>1</formula1>
      <formula2>55153</formula2>
    </dataValidation>
    <dataValidation sqref="D21:E21 E15:F17" showDropDown="0" showInputMessage="0" showErrorMessage="1" allowBlank="1" error="El valor de los dias laborados son enteros" prompt="Recuerda que el maximo de dias laborados en un año son 360 " type="whole" operator="greaterThan">
      <formula1>1</formula1>
    </dataValidation>
    <dataValidation sqref="F14 O12:R16" showDropDown="0" showInputMessage="1" showErrorMessage="1" allowBlank="1" type="whole" operator="lessThanOrEqual">
      <formula1>360</formula1>
    </dataValidation>
    <dataValidation sqref="K10" showDropDown="0" showInputMessage="1" showErrorMessage="1" allowBlank="1" error="Recuerda ingresar el sueldo mensual en números enteros._x000a_" type="whole" operator="greaterThanOrEqual">
      <formula1>0</formula1>
    </dataValidation>
    <dataValidation sqref="K6" showDropDown="0" showInputMessage="1" showErrorMessage="1" allowBlank="1" type="list">
      <formula1>$O$1:$O$2</formula1>
    </dataValidation>
    <dataValidation sqref="K7" showDropDown="0" showInputMessage="1" showErrorMessage="1" allowBlank="1" type="list">
      <formula1>$N$1:$N$29</formula1>
    </dataValidation>
  </dataValidations>
  <pageMargins left="0.7" right="0.7" top="0.75" bottom="0.75" header="0.3" footer="0.3"/>
  <pageSetup orientation="portrait"/>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
  <dc:title xmlns:dc="http://purl.org/dc/elements/1.1/"/>
  <dc:description xmlns:dc="http://purl.org/dc/elements/1.1/"/>
  <dc:subject xmlns:dc="http://purl.org/dc/elements/1.1/"/>
  <dcterms:created xmlns:dcterms="http://purl.org/dc/terms/" xmlns:xsi="http://www.w3.org/2001/XMLSchema-instance" xsi:type="dcterms:W3CDTF">0001-01-01T00:00:00Z</dcterms:created>
  <dcterms:modified xmlns:dcterms="http://purl.org/dc/terms/" xmlns:xsi="http://www.w3.org/2001/XMLSchema-instance" xsi:type="dcterms:W3CDTF">2025-11-24T19:37:59Z</dcterms:modified>
  <cp:lastModifiedBy/>
</cp:coreProperties>
</file>